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filterPrivacy="1" defaultThemeVersion="166925"/>
  <xr:revisionPtr revIDLastSave="0" documentId="13_ncr:1_{FC3A0C51-8DDC-42CC-9193-B6221AA0B626}" xr6:coauthVersionLast="47" xr6:coauthVersionMax="47" xr10:uidLastSave="{00000000-0000-0000-0000-000000000000}"/>
  <bookViews>
    <workbookView xWindow="10935" yWindow="-16365" windowWidth="29040" windowHeight="15720" xr2:uid="{78249A29-8275-4264-8092-582F242D97DD}"/>
  </bookViews>
  <sheets>
    <sheet name="Modal Split" sheetId="12" r:id="rId1"/>
    <sheet name="Public Transport" sheetId="13" r:id="rId2"/>
    <sheet name="Source Data" sheetId="1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68" i="12" l="1"/>
  <c r="J68" i="12"/>
  <c r="I68" i="12"/>
  <c r="H68" i="12"/>
  <c r="G68" i="12"/>
  <c r="F68" i="12"/>
  <c r="E68" i="12"/>
  <c r="D68" i="12"/>
  <c r="C68" i="12"/>
  <c r="B68" i="12"/>
  <c r="L64" i="12"/>
  <c r="L65" i="12"/>
  <c r="L66" i="12"/>
  <c r="L67" i="12"/>
  <c r="K64" i="12"/>
  <c r="K65" i="12"/>
  <c r="K66" i="12"/>
  <c r="K67" i="12"/>
  <c r="J64" i="12"/>
  <c r="J65" i="12"/>
  <c r="J66" i="12"/>
  <c r="J67" i="12"/>
  <c r="I64" i="12"/>
  <c r="I65" i="12"/>
  <c r="I66" i="12"/>
  <c r="I67" i="12"/>
  <c r="H64" i="12"/>
  <c r="H65" i="12"/>
  <c r="H66" i="12"/>
  <c r="H67" i="12"/>
  <c r="G64" i="12"/>
  <c r="G65" i="12"/>
  <c r="G66" i="12"/>
  <c r="G67" i="12"/>
  <c r="F64" i="12"/>
  <c r="F65" i="12"/>
  <c r="F66" i="12"/>
  <c r="F67" i="12"/>
  <c r="E64" i="12"/>
  <c r="E65" i="12"/>
  <c r="E66" i="12"/>
  <c r="E67" i="12"/>
  <c r="D64" i="12"/>
  <c r="D65" i="12"/>
  <c r="D66" i="12"/>
  <c r="D67" i="12"/>
  <c r="C64" i="12"/>
  <c r="C65" i="12"/>
  <c r="C66" i="12"/>
  <c r="C67" i="12"/>
  <c r="B64" i="12"/>
  <c r="B65" i="12"/>
  <c r="B66" i="12"/>
  <c r="B67" i="12"/>
  <c r="E47" i="12"/>
  <c r="D47" i="12"/>
  <c r="C47" i="12"/>
  <c r="B47" i="12"/>
  <c r="F43" i="12"/>
  <c r="F44" i="12"/>
  <c r="F45" i="12"/>
  <c r="F46" i="12"/>
  <c r="E43" i="12"/>
  <c r="E44" i="12"/>
  <c r="E45" i="12"/>
  <c r="E46" i="12"/>
  <c r="D43" i="12"/>
  <c r="D44" i="12"/>
  <c r="D45" i="12"/>
  <c r="D46" i="12"/>
  <c r="C43" i="12"/>
  <c r="C44" i="12"/>
  <c r="C45" i="12"/>
  <c r="C46" i="12"/>
  <c r="B43" i="12"/>
  <c r="B44" i="12"/>
  <c r="B45" i="12"/>
  <c r="B46" i="12"/>
  <c r="K25" i="12"/>
  <c r="J25" i="12"/>
  <c r="C25" i="12"/>
  <c r="D25" i="12"/>
  <c r="E25" i="12"/>
  <c r="F25" i="12"/>
  <c r="G25" i="12"/>
  <c r="H25" i="12"/>
  <c r="B25" i="12"/>
  <c r="K24" i="12"/>
  <c r="J24" i="12"/>
  <c r="I24" i="12"/>
  <c r="C24" i="12"/>
  <c r="D24" i="12"/>
  <c r="E24" i="12"/>
  <c r="F24" i="12"/>
  <c r="G24" i="12"/>
  <c r="H24" i="12"/>
  <c r="B24" i="12"/>
  <c r="L23" i="12"/>
  <c r="I23" i="12"/>
  <c r="L24" i="12"/>
  <c r="I25" i="12"/>
  <c r="L22" i="12"/>
  <c r="I22" i="12"/>
  <c r="I20" i="12"/>
  <c r="L20" i="12" s="1"/>
  <c r="I21" i="12"/>
  <c r="L21" i="12" s="1"/>
  <c r="L66" i="1"/>
  <c r="L71" i="1"/>
  <c r="L76" i="1"/>
  <c r="L81" i="1"/>
  <c r="L65" i="1"/>
  <c r="L70" i="1"/>
  <c r="L75" i="1"/>
  <c r="L80" i="1"/>
  <c r="L67" i="1"/>
  <c r="L72" i="1"/>
  <c r="L77" i="1"/>
  <c r="L82" i="1"/>
  <c r="L64" i="1"/>
  <c r="L69" i="1"/>
  <c r="L74" i="1"/>
  <c r="L79" i="1"/>
  <c r="L63" i="1"/>
  <c r="L68" i="1"/>
  <c r="L73" i="1"/>
  <c r="L78" i="1"/>
  <c r="I16" i="12"/>
  <c r="L16" i="12" s="1"/>
  <c r="C39" i="12" s="1"/>
  <c r="I17" i="12"/>
  <c r="L17" i="12" s="1"/>
  <c r="C40" i="12" s="1"/>
  <c r="I18" i="12"/>
  <c r="L18" i="12" s="1"/>
  <c r="D41" i="12" s="1"/>
  <c r="I19" i="12"/>
  <c r="L19" i="12" s="1"/>
  <c r="D42" i="12" s="1"/>
  <c r="L46" i="1"/>
  <c r="L51" i="1"/>
  <c r="L56" i="1"/>
  <c r="L61" i="1"/>
  <c r="L45" i="1"/>
  <c r="L50" i="1"/>
  <c r="L55" i="1"/>
  <c r="L60" i="1"/>
  <c r="L47" i="1"/>
  <c r="L52" i="1"/>
  <c r="L57" i="1"/>
  <c r="L62" i="1"/>
  <c r="L44" i="1"/>
  <c r="L49" i="1"/>
  <c r="L54" i="1"/>
  <c r="L59" i="1"/>
  <c r="L43" i="1"/>
  <c r="L48" i="1"/>
  <c r="L53" i="1"/>
  <c r="L58" i="1"/>
  <c r="I12" i="12"/>
  <c r="L12" i="12" s="1"/>
  <c r="D35" i="12" s="1"/>
  <c r="I13" i="12"/>
  <c r="L13" i="12" s="1"/>
  <c r="C36" i="12" s="1"/>
  <c r="I14" i="12"/>
  <c r="L14" i="12" s="1"/>
  <c r="D37" i="12" s="1"/>
  <c r="I15" i="12"/>
  <c r="L15" i="12" s="1"/>
  <c r="C38" i="12" s="1"/>
  <c r="L25" i="12" l="1"/>
  <c r="E62" i="12"/>
  <c r="B62" i="12"/>
  <c r="F62" i="12"/>
  <c r="J62" i="12"/>
  <c r="H62" i="12"/>
  <c r="J63" i="12"/>
  <c r="K62" i="12"/>
  <c r="F63" i="12"/>
  <c r="K61" i="12"/>
  <c r="B60" i="12"/>
  <c r="E60" i="12"/>
  <c r="H60" i="12"/>
  <c r="K60" i="12"/>
  <c r="C62" i="12"/>
  <c r="C61" i="12"/>
  <c r="F61" i="12"/>
  <c r="B61" i="12"/>
  <c r="H61" i="12"/>
  <c r="C60" i="12"/>
  <c r="F60" i="12"/>
  <c r="C63" i="12"/>
  <c r="D63" i="12"/>
  <c r="D61" i="12"/>
  <c r="G61" i="12"/>
  <c r="J61" i="12"/>
  <c r="E61" i="12"/>
  <c r="G63" i="12"/>
  <c r="D62" i="12"/>
  <c r="G62" i="12"/>
  <c r="B59" i="12"/>
  <c r="D60" i="12"/>
  <c r="G60" i="12"/>
  <c r="J60" i="12"/>
  <c r="B63" i="12"/>
  <c r="E63" i="12"/>
  <c r="H63" i="12"/>
  <c r="K63" i="12"/>
  <c r="B42" i="12"/>
  <c r="B39" i="12"/>
  <c r="C42" i="12"/>
  <c r="D40" i="12"/>
  <c r="D39" i="12"/>
  <c r="E42" i="12"/>
  <c r="E39" i="12"/>
  <c r="B41" i="12"/>
  <c r="E41" i="12"/>
  <c r="B40" i="12"/>
  <c r="E40" i="12"/>
  <c r="C41" i="12"/>
  <c r="G57" i="12"/>
  <c r="K57" i="12"/>
  <c r="D57" i="12"/>
  <c r="E57" i="12"/>
  <c r="F57" i="12"/>
  <c r="H57" i="12"/>
  <c r="B57" i="12"/>
  <c r="J57" i="12"/>
  <c r="C57" i="12"/>
  <c r="C56" i="12"/>
  <c r="K56" i="12"/>
  <c r="E56" i="12"/>
  <c r="G56" i="12"/>
  <c r="B56" i="12"/>
  <c r="H56" i="12"/>
  <c r="J56" i="12"/>
  <c r="D56" i="12"/>
  <c r="F56" i="12"/>
  <c r="E59" i="12"/>
  <c r="K59" i="12"/>
  <c r="G59" i="12"/>
  <c r="B58" i="12"/>
  <c r="J58" i="12"/>
  <c r="D59" i="12"/>
  <c r="H59" i="12"/>
  <c r="J59" i="12"/>
  <c r="G58" i="12"/>
  <c r="K58" i="12"/>
  <c r="D58" i="12"/>
  <c r="H58" i="12"/>
  <c r="E37" i="12"/>
  <c r="E58" i="12"/>
  <c r="C59" i="12"/>
  <c r="F59" i="12"/>
  <c r="C58" i="12"/>
  <c r="F58" i="12"/>
  <c r="B37" i="12"/>
  <c r="B38" i="12"/>
  <c r="B35" i="12"/>
  <c r="C37" i="12"/>
  <c r="D38" i="12"/>
  <c r="E38" i="12"/>
  <c r="D36" i="12"/>
  <c r="B36" i="12"/>
  <c r="E36" i="12"/>
  <c r="E35" i="12"/>
  <c r="C35" i="12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I60" i="12" l="1"/>
  <c r="L60" i="12" s="1"/>
  <c r="I62" i="12"/>
  <c r="L62" i="12" s="1"/>
  <c r="I61" i="12"/>
  <c r="L61" i="12" s="1"/>
  <c r="I63" i="12"/>
  <c r="L63" i="12" s="1"/>
  <c r="F42" i="12"/>
  <c r="F39" i="12"/>
  <c r="F40" i="12"/>
  <c r="F41" i="12"/>
  <c r="I56" i="12"/>
  <c r="L56" i="12" s="1"/>
  <c r="I57" i="12"/>
  <c r="L57" i="12" s="1"/>
  <c r="I59" i="12"/>
  <c r="L59" i="12" s="1"/>
  <c r="I58" i="12"/>
  <c r="L58" i="12" s="1"/>
  <c r="F37" i="12"/>
  <c r="F35" i="12"/>
  <c r="F36" i="12"/>
  <c r="F38" i="12"/>
  <c r="I9" i="12"/>
  <c r="I10" i="12"/>
  <c r="L10" i="12" s="1"/>
  <c r="I11" i="12"/>
  <c r="L11" i="12" s="1"/>
  <c r="I8" i="12"/>
  <c r="L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3" i="1"/>
  <c r="L8" i="12" l="1"/>
  <c r="B31" i="12" s="1"/>
  <c r="L9" i="12"/>
  <c r="G54" i="12"/>
  <c r="K55" i="12"/>
  <c r="B34" i="12"/>
  <c r="C34" i="12"/>
  <c r="E55" i="12"/>
  <c r="C55" i="12"/>
  <c r="E33" i="12"/>
  <c r="G55" i="12"/>
  <c r="D33" i="12"/>
  <c r="C54" i="12"/>
  <c r="E54" i="12"/>
  <c r="D34" i="12"/>
  <c r="C33" i="12"/>
  <c r="B33" i="12"/>
  <c r="E34" i="12"/>
  <c r="H55" i="12"/>
  <c r="H54" i="12"/>
  <c r="D55" i="12"/>
  <c r="D54" i="12"/>
  <c r="J55" i="12"/>
  <c r="J54" i="12"/>
  <c r="B55" i="12"/>
  <c r="F55" i="12"/>
  <c r="K54" i="12"/>
  <c r="B54" i="12"/>
  <c r="F54" i="12"/>
  <c r="C31" i="12" l="1"/>
  <c r="E52" i="12"/>
  <c r="B52" i="12"/>
  <c r="F52" i="12"/>
  <c r="G52" i="12"/>
  <c r="H52" i="12"/>
  <c r="J52" i="12"/>
  <c r="C52" i="12"/>
  <c r="D31" i="12"/>
  <c r="D52" i="12"/>
  <c r="K52" i="12"/>
  <c r="E31" i="12"/>
  <c r="C32" i="12"/>
  <c r="E53" i="12"/>
  <c r="D53" i="12"/>
  <c r="C53" i="12"/>
  <c r="B32" i="12"/>
  <c r="E32" i="12"/>
  <c r="D32" i="12"/>
  <c r="G53" i="12"/>
  <c r="J53" i="12"/>
  <c r="F53" i="12"/>
  <c r="B53" i="12"/>
  <c r="H53" i="12"/>
  <c r="K53" i="12"/>
  <c r="I54" i="12"/>
  <c r="L54" i="12" s="1"/>
  <c r="I55" i="12"/>
  <c r="L55" i="12" s="1"/>
  <c r="F34" i="12"/>
  <c r="F33" i="12"/>
  <c r="F31" i="12" l="1"/>
  <c r="I52" i="12"/>
  <c r="I53" i="12"/>
  <c r="L53" i="12" s="1"/>
  <c r="F32" i="12"/>
  <c r="L52" i="12" l="1"/>
  <c r="F47" i="12"/>
  <c r="L68" i="12"/>
</calcChain>
</file>

<file path=xl/sharedStrings.xml><?xml version="1.0" encoding="utf-8"?>
<sst xmlns="http://schemas.openxmlformats.org/spreadsheetml/2006/main" count="185" uniqueCount="53">
  <si>
    <t>C116</t>
  </si>
  <si>
    <t>C119</t>
  </si>
  <si>
    <t>C170</t>
  </si>
  <si>
    <t>C122</t>
  </si>
  <si>
    <t>C124</t>
  </si>
  <si>
    <t>Date</t>
  </si>
  <si>
    <t>Car</t>
  </si>
  <si>
    <t>Bus</t>
  </si>
  <si>
    <t>Van</t>
  </si>
  <si>
    <t>Truck</t>
  </si>
  <si>
    <t>Motorcycle</t>
  </si>
  <si>
    <t>Pickup Truck</t>
  </si>
  <si>
    <t>Camera</t>
  </si>
  <si>
    <t>Pedestrians</t>
  </si>
  <si>
    <t>Cyclists</t>
  </si>
  <si>
    <t>Tram</t>
  </si>
  <si>
    <t>Public Transport</t>
  </si>
  <si>
    <t>Total</t>
  </si>
  <si>
    <t>Persons</t>
  </si>
  <si>
    <t>Motor Vehicles</t>
  </si>
  <si>
    <t>Number of participants by category and group</t>
  </si>
  <si>
    <t>Modal Split by category and group</t>
  </si>
  <si>
    <t>Modal Split by category</t>
  </si>
  <si>
    <t>Motorized vehicles</t>
  </si>
  <si>
    <t>PI MOB KPI 1</t>
  </si>
  <si>
    <t>All</t>
  </si>
  <si>
    <t xml:space="preserve">Pedestrians
</t>
  </si>
  <si>
    <t>PI MOB KPI 5</t>
  </si>
  <si>
    <t xml:space="preserve">Cyclists
</t>
  </si>
  <si>
    <t>PI MOB KPI 4</t>
  </si>
  <si>
    <t>PI-MOB-KPI2</t>
  </si>
  <si>
    <t xml:space="preserve">Public Transport
</t>
  </si>
  <si>
    <t>PI MOB KPI 7</t>
  </si>
  <si>
    <t>Average</t>
  </si>
  <si>
    <t>URBREATH Mobility  (Plzeň Republic Square)</t>
  </si>
  <si>
    <t>C125</t>
  </si>
  <si>
    <t>C126</t>
  </si>
  <si>
    <t>C127</t>
  </si>
  <si>
    <t>Type</t>
  </si>
  <si>
    <t>Line</t>
  </si>
  <si>
    <t>Direction</t>
  </si>
  <si>
    <t>Working days</t>
  </si>
  <si>
    <t>Saturday</t>
  </si>
  <si>
    <t>Sunday</t>
  </si>
  <si>
    <t>tram</t>
  </si>
  <si>
    <t>west-east</t>
  </si>
  <si>
    <t>east-west</t>
  </si>
  <si>
    <t>bus</t>
  </si>
  <si>
    <t>south-nord</t>
  </si>
  <si>
    <t>N1</t>
  </si>
  <si>
    <t>N4</t>
  </si>
  <si>
    <t>nord-south</t>
  </si>
  <si>
    <t>number of public transport journeys in fall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</si>
</sst>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K_č_-;\-* #,##0.00\ _K_č_-;_-* &quot;-&quot;??\ _K_č_-;_-@_-"/>
    <numFmt numFmtId="165" formatCode="_-* #,##0\ _K_č_-;\-* #,##0\ _K_č_-;_-* &quot;-&quot;??\ _K_č_-;_-@_-"/>
  </numFmts>
  <fonts count="12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theme="0" tint="-0.499984740745262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sz val="11"/>
      <color rgb="FF7030A0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  <font>
      <b/>
      <sz val="11"/>
      <color theme="0" tint="-0.499984740745262"/>
      <name val="Calibri"/>
      <family val="2"/>
      <charset val="238"/>
      <scheme val="minor"/>
    </font>
    <font>
      <sz val="8"/>
      <name val="Calibri"/>
      <family val="2"/>
      <charset val="238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70">
    <xf numFmtId="0" fontId="0" fillId="0" borderId="0" xfId="0"/>
    <xf numFmtId="0" fontId="2" fillId="2" borderId="1" xfId="0" applyFont="1" applyFill="1" applyBorder="1" applyAlignment="1">
      <alignment horizontal="center"/>
    </xf>
    <xf numFmtId="49" fontId="4" fillId="2" borderId="1" xfId="2" applyNumberFormat="1" applyFont="1" applyFill="1" applyBorder="1" applyAlignment="1">
      <alignment horizontal="center"/>
    </xf>
    <xf numFmtId="0" fontId="0" fillId="0" borderId="0" xfId="0" applyAlignment="1">
      <alignment vertical="center"/>
    </xf>
    <xf numFmtId="14" fontId="0" fillId="0" borderId="0" xfId="0" applyNumberFormat="1" applyAlignment="1">
      <alignment horizontal="left"/>
    </xf>
    <xf numFmtId="165" fontId="0" fillId="0" borderId="0" xfId="1" applyNumberFormat="1" applyFont="1"/>
    <xf numFmtId="0" fontId="2" fillId="0" borderId="0" xfId="0" applyFont="1"/>
    <xf numFmtId="0" fontId="2" fillId="2" borderId="1" xfId="0" applyFont="1" applyFill="1" applyBorder="1" applyAlignment="1">
      <alignment horizontal="center" vertical="center"/>
    </xf>
    <xf numFmtId="49" fontId="4" fillId="2" borderId="1" xfId="2" applyNumberFormat="1" applyFont="1" applyFill="1" applyBorder="1" applyAlignment="1">
      <alignment horizontal="center" vertical="center"/>
    </xf>
    <xf numFmtId="14" fontId="0" fillId="0" borderId="0" xfId="0" applyNumberFormat="1"/>
    <xf numFmtId="3" fontId="0" fillId="0" borderId="0" xfId="0" applyNumberFormat="1"/>
    <xf numFmtId="0" fontId="0" fillId="2" borderId="0" xfId="0" applyFill="1" applyAlignment="1">
      <alignment horizontal="center" vertical="center"/>
    </xf>
    <xf numFmtId="0" fontId="2" fillId="2" borderId="1" xfId="0" applyFont="1" applyFill="1" applyBorder="1"/>
    <xf numFmtId="165" fontId="0" fillId="0" borderId="0" xfId="0" applyNumberFormat="1"/>
    <xf numFmtId="10" fontId="0" fillId="0" borderId="0" xfId="0" applyNumberFormat="1"/>
    <xf numFmtId="0" fontId="0" fillId="3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49" fontId="5" fillId="5" borderId="1" xfId="2" applyNumberFormat="1" applyFont="1" applyFill="1" applyBorder="1" applyAlignment="1">
      <alignment horizontal="center" vertical="center"/>
    </xf>
    <xf numFmtId="49" fontId="4" fillId="5" borderId="1" xfId="2" applyNumberFormat="1" applyFont="1" applyFill="1" applyBorder="1" applyAlignment="1">
      <alignment horizontal="center"/>
    </xf>
    <xf numFmtId="49" fontId="4" fillId="5" borderId="1" xfId="2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165" fontId="5" fillId="0" borderId="0" xfId="0" applyNumberFormat="1" applyFont="1"/>
    <xf numFmtId="0" fontId="6" fillId="2" borderId="1" xfId="0" applyFont="1" applyFill="1" applyBorder="1" applyAlignment="1">
      <alignment horizontal="center" vertical="center"/>
    </xf>
    <xf numFmtId="10" fontId="6" fillId="0" borderId="0" xfId="0" applyNumberFormat="1" applyFont="1" applyAlignment="1">
      <alignment horizontal="center"/>
    </xf>
    <xf numFmtId="10" fontId="6" fillId="0" borderId="0" xfId="0" applyNumberFormat="1" applyFont="1" applyAlignment="1">
      <alignment horizontal="center" vertical="center"/>
    </xf>
    <xf numFmtId="49" fontId="4" fillId="2" borderId="1" xfId="2" applyNumberFormat="1" applyFont="1" applyFill="1" applyBorder="1" applyAlignment="1">
      <alignment horizontal="center" wrapText="1"/>
    </xf>
    <xf numFmtId="49" fontId="4" fillId="2" borderId="1" xfId="2" applyNumberFormat="1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8" fillId="3" borderId="0" xfId="0" applyFont="1" applyFill="1" applyAlignment="1">
      <alignment horizontal="center" vertical="center"/>
    </xf>
    <xf numFmtId="0" fontId="8" fillId="4" borderId="0" xfId="0" applyFont="1" applyFill="1" applyAlignment="1">
      <alignment horizontal="center" vertical="center"/>
    </xf>
    <xf numFmtId="165" fontId="2" fillId="0" borderId="0" xfId="0" applyNumberFormat="1" applyFont="1"/>
    <xf numFmtId="165" fontId="7" fillId="0" borderId="0" xfId="1" applyNumberFormat="1" applyFont="1"/>
    <xf numFmtId="10" fontId="10" fillId="0" borderId="0" xfId="0" applyNumberFormat="1" applyFont="1" applyAlignment="1">
      <alignment horizontal="center" vertical="center"/>
    </xf>
    <xf numFmtId="0" fontId="2" fillId="7" borderId="0" xfId="0" applyFont="1" applyFill="1"/>
    <xf numFmtId="10" fontId="2" fillId="7" borderId="0" xfId="0" applyNumberFormat="1" applyFont="1" applyFill="1"/>
    <xf numFmtId="14" fontId="2" fillId="0" borderId="0" xfId="0" applyNumberFormat="1" applyFont="1" applyAlignment="1">
      <alignment horizontal="left"/>
    </xf>
    <xf numFmtId="165" fontId="2" fillId="0" borderId="0" xfId="1" applyNumberFormat="1" applyFont="1"/>
    <xf numFmtId="14" fontId="0" fillId="0" borderId="0" xfId="0" applyNumberFormat="1" applyAlignment="1">
      <alignment horizontal="left" vertical="top"/>
    </xf>
    <xf numFmtId="0" fontId="2" fillId="8" borderId="0" xfId="0" applyFont="1" applyFill="1"/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2" fillId="6" borderId="0" xfId="0" applyFont="1" applyFill="1" applyAlignment="1">
      <alignment horizontal="left"/>
    </xf>
    <xf numFmtId="0" fontId="9" fillId="7" borderId="0" xfId="0" applyFont="1" applyFill="1" applyAlignment="1">
      <alignment horizontal="center"/>
    </xf>
    <xf numFmtId="0" fontId="0" fillId="7" borderId="0" xfId="0" applyFill="1" applyAlignment="1">
      <alignment horizont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 wrapText="1"/>
    </xf>
    <xf numFmtId="0" fontId="8" fillId="4" borderId="2" xfId="0" applyFont="1" applyFill="1" applyBorder="1" applyAlignment="1">
      <alignment horizontal="center" vertical="center" wrapText="1"/>
    </xf>
    <xf numFmtId="0" fontId="8" fillId="4" borderId="8" xfId="0" applyFont="1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0" fillId="3" borderId="7" xfId="0" applyFill="1" applyBorder="1" applyAlignment="1">
      <alignment horizontal="center" vertical="center" wrapText="1"/>
    </xf>
    <xf numFmtId="0" fontId="0" fillId="3" borderId="8" xfId="0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wrapText="1"/>
    </xf>
    <xf numFmtId="0" fontId="0" fillId="4" borderId="1" xfId="0" applyFill="1" applyBorder="1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14" fontId="0" fillId="0" borderId="0" xfId="0" applyNumberFormat="1" applyBorder="1"/>
    <xf numFmtId="0" fontId="0" fillId="0" borderId="0" xfId="0" applyBorder="1"/>
    <xf numFmtId="14" fontId="0" fillId="0" borderId="0" xfId="0" applyNumberFormat="1" applyBorder="1" applyAlignment="1">
      <alignment horizontal="left"/>
    </xf>
  </cellXfs>
  <cellStyles count="3">
    <cellStyle name="Čárka" xfId="1" builtinId="3"/>
    <cellStyle name="Hypertextový odkaz" xfId="2" builtinId="8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 2013–2022">
  <a:themeElements>
    <a:clrScheme name="Office 2013 –⁠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⁠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⁠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CF50D3-5E52-48F4-8C53-537938AEFFD1}">
  <dimension ref="A1:L75"/>
  <sheetViews>
    <sheetView tabSelected="1" topLeftCell="A36" workbookViewId="0">
      <selection activeCell="J39" sqref="J39"/>
    </sheetView>
  </sheetViews>
  <sheetFormatPr defaultRowHeight="14.4" x14ac:dyDescent="0.3"/>
  <cols>
    <col min="1" max="1" width="10.109375" bestFit="1" customWidth="1"/>
    <col min="2" max="2" width="12.6640625" bestFit="1" customWidth="1"/>
    <col min="3" max="6" width="16" bestFit="1" customWidth="1"/>
    <col min="7" max="7" width="15" customWidth="1"/>
    <col min="8" max="8" width="16" bestFit="1" customWidth="1"/>
    <col min="9" max="9" width="17.6640625" bestFit="1" customWidth="1"/>
    <col min="10" max="11" width="16" bestFit="1" customWidth="1"/>
    <col min="12" max="12" width="13.6640625" customWidth="1"/>
  </cols>
  <sheetData>
    <row r="1" spans="1:12" ht="25.8" x14ac:dyDescent="0.5">
      <c r="A1" s="48" t="s">
        <v>34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</row>
    <row r="3" spans="1:12" x14ac:dyDescent="0.3">
      <c r="A3" s="47" t="s">
        <v>20</v>
      </c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</row>
    <row r="5" spans="1:12" ht="33" customHeight="1" x14ac:dyDescent="0.3">
      <c r="A5" s="50" t="s">
        <v>5</v>
      </c>
      <c r="B5" s="61" t="s">
        <v>18</v>
      </c>
      <c r="C5" s="62"/>
      <c r="D5" s="58" t="s">
        <v>23</v>
      </c>
      <c r="E5" s="59"/>
      <c r="F5" s="59"/>
      <c r="G5" s="59"/>
      <c r="H5" s="59"/>
      <c r="I5" s="60"/>
      <c r="J5" s="63" t="s">
        <v>31</v>
      </c>
      <c r="K5" s="64"/>
      <c r="L5" s="65" t="s">
        <v>17</v>
      </c>
    </row>
    <row r="6" spans="1:12" ht="20.399999999999999" customHeight="1" x14ac:dyDescent="0.3">
      <c r="A6" s="51"/>
      <c r="B6" s="29" t="s">
        <v>27</v>
      </c>
      <c r="C6" s="30" t="s">
        <v>29</v>
      </c>
      <c r="D6" s="53" t="s">
        <v>24</v>
      </c>
      <c r="E6" s="54"/>
      <c r="F6" s="54"/>
      <c r="G6" s="54"/>
      <c r="H6" s="55"/>
      <c r="I6" s="31" t="s">
        <v>30</v>
      </c>
      <c r="J6" s="56" t="s">
        <v>32</v>
      </c>
      <c r="K6" s="57"/>
      <c r="L6" s="65"/>
    </row>
    <row r="7" spans="1:12" ht="28.8" x14ac:dyDescent="0.3">
      <c r="A7" s="52"/>
      <c r="B7" s="27" t="s">
        <v>26</v>
      </c>
      <c r="C7" s="28" t="s">
        <v>28</v>
      </c>
      <c r="D7" s="7" t="s">
        <v>6</v>
      </c>
      <c r="E7" s="7" t="s">
        <v>8</v>
      </c>
      <c r="F7" s="7" t="s">
        <v>9</v>
      </c>
      <c r="G7" s="7" t="s">
        <v>10</v>
      </c>
      <c r="H7" s="7" t="s">
        <v>11</v>
      </c>
      <c r="I7" s="7" t="s">
        <v>25</v>
      </c>
      <c r="J7" s="7" t="s">
        <v>7</v>
      </c>
      <c r="K7" s="7" t="s">
        <v>15</v>
      </c>
      <c r="L7" s="65"/>
    </row>
    <row r="8" spans="1:12" x14ac:dyDescent="0.3">
      <c r="A8" s="4">
        <v>45848</v>
      </c>
      <c r="B8" s="5">
        <v>95601</v>
      </c>
      <c r="C8" s="5">
        <v>1315</v>
      </c>
      <c r="D8" s="35">
        <v>21345</v>
      </c>
      <c r="E8" s="35">
        <v>2708</v>
      </c>
      <c r="F8" s="35">
        <v>750</v>
      </c>
      <c r="G8" s="35">
        <v>405</v>
      </c>
      <c r="H8" s="35">
        <v>118</v>
      </c>
      <c r="I8" s="13">
        <f>SUM(D8:H8)</f>
        <v>25326</v>
      </c>
      <c r="J8" s="5">
        <v>1799</v>
      </c>
      <c r="K8" s="5">
        <v>684</v>
      </c>
      <c r="L8" s="23">
        <f>SUM(B8,C8,I8,J8,K8)</f>
        <v>124725</v>
      </c>
    </row>
    <row r="9" spans="1:12" x14ac:dyDescent="0.3">
      <c r="A9" s="4">
        <v>45849</v>
      </c>
      <c r="B9" s="5">
        <v>93375</v>
      </c>
      <c r="C9" s="5">
        <v>1294</v>
      </c>
      <c r="D9" s="35">
        <v>31398</v>
      </c>
      <c r="E9" s="35">
        <v>4039</v>
      </c>
      <c r="F9" s="35">
        <v>1155</v>
      </c>
      <c r="G9" s="35">
        <v>478</v>
      </c>
      <c r="H9" s="35">
        <v>155</v>
      </c>
      <c r="I9" s="13">
        <f t="shared" ref="I9:I23" si="0">SUM(D9:H9)</f>
        <v>37225</v>
      </c>
      <c r="J9" s="5">
        <v>2828</v>
      </c>
      <c r="K9" s="5">
        <v>684</v>
      </c>
      <c r="L9" s="23">
        <f t="shared" ref="L9:L25" si="1">SUM(B9,C9,I9,J9,K9)</f>
        <v>135406</v>
      </c>
    </row>
    <row r="10" spans="1:12" x14ac:dyDescent="0.3">
      <c r="A10" s="4">
        <v>45850</v>
      </c>
      <c r="B10" s="5">
        <v>84450</v>
      </c>
      <c r="C10" s="5">
        <v>865</v>
      </c>
      <c r="D10" s="35">
        <v>27156</v>
      </c>
      <c r="E10" s="35">
        <v>1884</v>
      </c>
      <c r="F10" s="35">
        <v>394</v>
      </c>
      <c r="G10" s="35">
        <v>174</v>
      </c>
      <c r="H10" s="35">
        <v>71</v>
      </c>
      <c r="I10" s="13">
        <f t="shared" si="0"/>
        <v>29679</v>
      </c>
      <c r="J10" s="5">
        <v>2319</v>
      </c>
      <c r="K10" s="5">
        <v>547</v>
      </c>
      <c r="L10" s="23">
        <f t="shared" si="1"/>
        <v>117860</v>
      </c>
    </row>
    <row r="11" spans="1:12" x14ac:dyDescent="0.3">
      <c r="A11" s="4">
        <v>45851</v>
      </c>
      <c r="B11" s="5">
        <v>76743</v>
      </c>
      <c r="C11" s="5">
        <v>1191</v>
      </c>
      <c r="D11" s="35">
        <v>21177</v>
      </c>
      <c r="E11" s="35">
        <v>921</v>
      </c>
      <c r="F11" s="35">
        <v>225</v>
      </c>
      <c r="G11" s="35">
        <v>321</v>
      </c>
      <c r="H11" s="35">
        <v>88</v>
      </c>
      <c r="I11" s="13">
        <f t="shared" si="0"/>
        <v>22732</v>
      </c>
      <c r="J11" s="5">
        <v>2197</v>
      </c>
      <c r="K11" s="5">
        <v>547</v>
      </c>
      <c r="L11" s="23">
        <f t="shared" si="1"/>
        <v>103410</v>
      </c>
    </row>
    <row r="12" spans="1:12" x14ac:dyDescent="0.3">
      <c r="A12" s="41">
        <v>45960</v>
      </c>
      <c r="B12" s="5">
        <v>92242</v>
      </c>
      <c r="C12" s="5">
        <v>485</v>
      </c>
      <c r="D12" s="35">
        <v>11621</v>
      </c>
      <c r="E12" s="35">
        <v>1626</v>
      </c>
      <c r="F12" s="35">
        <v>452</v>
      </c>
      <c r="G12" s="35">
        <v>66</v>
      </c>
      <c r="H12" s="35">
        <v>48</v>
      </c>
      <c r="I12" s="13">
        <f t="shared" si="0"/>
        <v>13813</v>
      </c>
      <c r="J12" s="5">
        <v>232</v>
      </c>
      <c r="K12" s="5">
        <v>714</v>
      </c>
      <c r="L12" s="23">
        <f t="shared" si="1"/>
        <v>107486</v>
      </c>
    </row>
    <row r="13" spans="1:12" x14ac:dyDescent="0.3">
      <c r="A13" s="41">
        <v>45961</v>
      </c>
      <c r="B13" s="5">
        <v>99120</v>
      </c>
      <c r="C13" s="5">
        <v>439</v>
      </c>
      <c r="D13" s="35">
        <v>13062</v>
      </c>
      <c r="E13" s="35">
        <v>1643</v>
      </c>
      <c r="F13" s="35">
        <v>514</v>
      </c>
      <c r="G13" s="35">
        <v>55</v>
      </c>
      <c r="H13" s="35">
        <v>51</v>
      </c>
      <c r="I13" s="13">
        <f t="shared" si="0"/>
        <v>15325</v>
      </c>
      <c r="J13" s="5">
        <v>232</v>
      </c>
      <c r="K13" s="5">
        <v>714</v>
      </c>
      <c r="L13" s="23">
        <f t="shared" si="1"/>
        <v>115830</v>
      </c>
    </row>
    <row r="14" spans="1:12" x14ac:dyDescent="0.3">
      <c r="A14" s="41">
        <v>45962</v>
      </c>
      <c r="B14" s="5">
        <v>141975</v>
      </c>
      <c r="C14" s="5">
        <v>449</v>
      </c>
      <c r="D14" s="35">
        <v>11680</v>
      </c>
      <c r="E14" s="35">
        <v>893</v>
      </c>
      <c r="F14" s="35">
        <v>174</v>
      </c>
      <c r="G14" s="35">
        <v>71</v>
      </c>
      <c r="H14" s="35">
        <v>55</v>
      </c>
      <c r="I14" s="13">
        <f t="shared" si="0"/>
        <v>12873</v>
      </c>
      <c r="J14" s="5">
        <v>8</v>
      </c>
      <c r="K14" s="5">
        <v>492</v>
      </c>
      <c r="L14" s="23">
        <f t="shared" si="1"/>
        <v>155797</v>
      </c>
    </row>
    <row r="15" spans="1:12" x14ac:dyDescent="0.3">
      <c r="A15" s="41">
        <v>45963</v>
      </c>
      <c r="B15" s="5">
        <v>52404</v>
      </c>
      <c r="C15" s="5">
        <v>74</v>
      </c>
      <c r="D15" s="35">
        <v>9902</v>
      </c>
      <c r="E15" s="35">
        <v>540</v>
      </c>
      <c r="F15" s="35">
        <v>83</v>
      </c>
      <c r="G15" s="35">
        <v>8</v>
      </c>
      <c r="H15" s="35">
        <v>24</v>
      </c>
      <c r="I15" s="13">
        <f t="shared" si="0"/>
        <v>10557</v>
      </c>
      <c r="J15" s="5">
        <v>8</v>
      </c>
      <c r="K15" s="5">
        <v>492</v>
      </c>
      <c r="L15" s="23">
        <f t="shared" si="1"/>
        <v>63535</v>
      </c>
    </row>
    <row r="16" spans="1:12" x14ac:dyDescent="0.3">
      <c r="A16" s="41">
        <v>46051</v>
      </c>
      <c r="B16" s="5">
        <v>54218</v>
      </c>
      <c r="C16" s="5">
        <v>135</v>
      </c>
      <c r="D16" s="35">
        <v>10330</v>
      </c>
      <c r="E16" s="35">
        <v>1504</v>
      </c>
      <c r="F16" s="35">
        <v>397</v>
      </c>
      <c r="G16" s="35">
        <v>5</v>
      </c>
      <c r="H16" s="35">
        <v>50</v>
      </c>
      <c r="I16" s="13">
        <f t="shared" si="0"/>
        <v>12286</v>
      </c>
      <c r="J16" s="5">
        <v>1408</v>
      </c>
      <c r="K16" s="5">
        <v>43</v>
      </c>
      <c r="L16" s="23">
        <f t="shared" si="1"/>
        <v>68090</v>
      </c>
    </row>
    <row r="17" spans="1:12" x14ac:dyDescent="0.3">
      <c r="A17" s="41">
        <v>46052</v>
      </c>
      <c r="B17" s="5">
        <v>62011</v>
      </c>
      <c r="C17" s="5">
        <v>147</v>
      </c>
      <c r="D17" s="35">
        <v>12620</v>
      </c>
      <c r="E17" s="35">
        <v>1466</v>
      </c>
      <c r="F17" s="35">
        <v>431</v>
      </c>
      <c r="G17" s="35">
        <v>14</v>
      </c>
      <c r="H17" s="35">
        <v>39</v>
      </c>
      <c r="I17" s="13">
        <f t="shared" si="0"/>
        <v>14570</v>
      </c>
      <c r="J17" s="5">
        <v>1780</v>
      </c>
      <c r="K17" s="5">
        <v>95</v>
      </c>
      <c r="L17" s="23">
        <f t="shared" si="1"/>
        <v>78603</v>
      </c>
    </row>
    <row r="18" spans="1:12" x14ac:dyDescent="0.3">
      <c r="A18" s="41">
        <v>46053</v>
      </c>
      <c r="B18" s="5">
        <v>52421</v>
      </c>
      <c r="C18" s="5">
        <v>129</v>
      </c>
      <c r="D18" s="35">
        <v>11168</v>
      </c>
      <c r="E18" s="35">
        <v>728</v>
      </c>
      <c r="F18" s="35">
        <v>139</v>
      </c>
      <c r="G18" s="35">
        <v>26</v>
      </c>
      <c r="H18" s="35">
        <v>39</v>
      </c>
      <c r="I18" s="13">
        <f t="shared" si="0"/>
        <v>12100</v>
      </c>
      <c r="J18" s="5">
        <v>1054</v>
      </c>
      <c r="K18" s="5">
        <v>49</v>
      </c>
      <c r="L18" s="23">
        <f t="shared" si="1"/>
        <v>65753</v>
      </c>
    </row>
    <row r="19" spans="1:12" x14ac:dyDescent="0.3">
      <c r="A19" s="41">
        <v>46054</v>
      </c>
      <c r="B19" s="5">
        <v>37031</v>
      </c>
      <c r="C19" s="5">
        <v>130</v>
      </c>
      <c r="D19" s="35">
        <v>9731</v>
      </c>
      <c r="E19" s="35">
        <v>423</v>
      </c>
      <c r="F19" s="35">
        <v>102</v>
      </c>
      <c r="G19" s="35">
        <v>24</v>
      </c>
      <c r="H19" s="35">
        <v>25</v>
      </c>
      <c r="I19" s="13">
        <f t="shared" si="0"/>
        <v>10305</v>
      </c>
      <c r="J19" s="5">
        <v>1087</v>
      </c>
      <c r="K19" s="5">
        <v>63</v>
      </c>
      <c r="L19" s="23">
        <f t="shared" si="1"/>
        <v>48616</v>
      </c>
    </row>
    <row r="20" spans="1:12" x14ac:dyDescent="0.3">
      <c r="A20" s="41">
        <v>46114</v>
      </c>
      <c r="B20" s="5">
        <v>147430</v>
      </c>
      <c r="C20" s="5">
        <v>834</v>
      </c>
      <c r="D20" s="35">
        <v>13755</v>
      </c>
      <c r="E20" s="35">
        <v>2067</v>
      </c>
      <c r="F20" s="35">
        <v>492</v>
      </c>
      <c r="G20" s="35">
        <v>171</v>
      </c>
      <c r="H20" s="35">
        <v>80</v>
      </c>
      <c r="I20" s="13">
        <f t="shared" si="0"/>
        <v>16565</v>
      </c>
      <c r="J20" s="13">
        <v>2199</v>
      </c>
      <c r="K20" s="5">
        <v>166</v>
      </c>
      <c r="L20" s="23">
        <f t="shared" si="1"/>
        <v>167194</v>
      </c>
    </row>
    <row r="21" spans="1:12" x14ac:dyDescent="0.3">
      <c r="A21" s="41">
        <v>46115</v>
      </c>
      <c r="B21" s="5">
        <v>135626</v>
      </c>
      <c r="C21" s="5">
        <v>778</v>
      </c>
      <c r="D21" s="35">
        <v>11605</v>
      </c>
      <c r="E21" s="35">
        <v>744</v>
      </c>
      <c r="F21" s="35">
        <v>220</v>
      </c>
      <c r="G21" s="35">
        <v>165</v>
      </c>
      <c r="H21" s="35">
        <v>53</v>
      </c>
      <c r="I21" s="13">
        <f t="shared" si="0"/>
        <v>12787</v>
      </c>
      <c r="J21" s="5">
        <v>1293</v>
      </c>
      <c r="K21" s="5">
        <v>64</v>
      </c>
      <c r="L21" s="23">
        <f t="shared" si="1"/>
        <v>150548</v>
      </c>
    </row>
    <row r="22" spans="1:12" x14ac:dyDescent="0.3">
      <c r="A22" s="41">
        <v>46116</v>
      </c>
      <c r="B22" s="5">
        <v>141537</v>
      </c>
      <c r="C22" s="5">
        <v>558</v>
      </c>
      <c r="D22" s="35">
        <v>12213</v>
      </c>
      <c r="E22" s="35">
        <v>880</v>
      </c>
      <c r="F22" s="35">
        <v>155</v>
      </c>
      <c r="G22" s="35">
        <v>111</v>
      </c>
      <c r="H22" s="35">
        <v>60</v>
      </c>
      <c r="I22" s="13">
        <f t="shared" si="0"/>
        <v>13419</v>
      </c>
      <c r="J22" s="5">
        <v>1238</v>
      </c>
      <c r="K22" s="5">
        <v>40</v>
      </c>
      <c r="L22" s="23">
        <f t="shared" si="1"/>
        <v>156792</v>
      </c>
    </row>
    <row r="23" spans="1:12" x14ac:dyDescent="0.3">
      <c r="A23" s="41">
        <v>46117</v>
      </c>
      <c r="B23" s="5">
        <v>141677</v>
      </c>
      <c r="C23" s="5">
        <v>1089</v>
      </c>
      <c r="D23" s="35">
        <v>11777</v>
      </c>
      <c r="E23" s="35">
        <v>799</v>
      </c>
      <c r="F23" s="35">
        <v>108</v>
      </c>
      <c r="G23" s="35">
        <v>300</v>
      </c>
      <c r="H23" s="35">
        <v>72</v>
      </c>
      <c r="I23" s="13">
        <f t="shared" si="0"/>
        <v>13056</v>
      </c>
      <c r="J23" s="5">
        <v>1271</v>
      </c>
      <c r="K23" s="5">
        <v>74</v>
      </c>
      <c r="L23" s="23">
        <f t="shared" si="1"/>
        <v>157167</v>
      </c>
    </row>
    <row r="24" spans="1:12" x14ac:dyDescent="0.3">
      <c r="A24" s="39" t="s">
        <v>17</v>
      </c>
      <c r="B24" s="40">
        <f>SUM(B8:B23)</f>
        <v>1507861</v>
      </c>
      <c r="C24" s="40">
        <f t="shared" ref="C24:H24" si="2">SUM(C8:C23)</f>
        <v>9912</v>
      </c>
      <c r="D24" s="40">
        <f t="shared" si="2"/>
        <v>240540</v>
      </c>
      <c r="E24" s="40">
        <f t="shared" si="2"/>
        <v>22865</v>
      </c>
      <c r="F24" s="40">
        <f t="shared" si="2"/>
        <v>5791</v>
      </c>
      <c r="G24" s="40">
        <f t="shared" si="2"/>
        <v>2394</v>
      </c>
      <c r="H24" s="40">
        <f t="shared" si="2"/>
        <v>1028</v>
      </c>
      <c r="I24" s="40">
        <f>SUM(I8:I23)</f>
        <v>272618</v>
      </c>
      <c r="J24" s="40">
        <f>SUM(J8:J23)</f>
        <v>20953</v>
      </c>
      <c r="K24" s="40">
        <f>SUM(K8:K23)</f>
        <v>5468</v>
      </c>
      <c r="L24" s="23">
        <f t="shared" si="1"/>
        <v>1816812</v>
      </c>
    </row>
    <row r="25" spans="1:12" x14ac:dyDescent="0.3">
      <c r="A25" s="6" t="s">
        <v>33</v>
      </c>
      <c r="B25" s="34">
        <f>AVERAGE(B8:B23)</f>
        <v>94241.3125</v>
      </c>
      <c r="C25" s="34">
        <f t="shared" ref="C25:H25" si="3">AVERAGE(C8:C23)</f>
        <v>619.5</v>
      </c>
      <c r="D25" s="34">
        <f t="shared" si="3"/>
        <v>15033.75</v>
      </c>
      <c r="E25" s="34">
        <f t="shared" si="3"/>
        <v>1429.0625</v>
      </c>
      <c r="F25" s="34">
        <f t="shared" si="3"/>
        <v>361.9375</v>
      </c>
      <c r="G25" s="34">
        <f t="shared" si="3"/>
        <v>149.625</v>
      </c>
      <c r="H25" s="34">
        <f t="shared" si="3"/>
        <v>64.25</v>
      </c>
      <c r="I25" s="34">
        <f>AVERAGE(I8:I19)</f>
        <v>18065.916666666668</v>
      </c>
      <c r="J25" s="34">
        <f>AVERAGE(J8:J23)</f>
        <v>1309.5625</v>
      </c>
      <c r="K25" s="34">
        <f>AVERAGE(K8:K23)</f>
        <v>341.75</v>
      </c>
      <c r="L25" s="23">
        <f t="shared" si="1"/>
        <v>114578.04166666667</v>
      </c>
    </row>
    <row r="27" spans="1:12" x14ac:dyDescent="0.3">
      <c r="A27" s="47" t="s">
        <v>21</v>
      </c>
      <c r="B27" s="47"/>
      <c r="C27" s="47"/>
      <c r="D27" s="47"/>
      <c r="E27" s="47"/>
      <c r="F27" s="47"/>
      <c r="G27" s="47"/>
      <c r="H27" s="47"/>
      <c r="I27" s="47"/>
      <c r="J27" s="47"/>
      <c r="K27" s="47"/>
      <c r="L27" s="47"/>
    </row>
    <row r="29" spans="1:12" x14ac:dyDescent="0.3">
      <c r="A29" s="16" t="s">
        <v>5</v>
      </c>
      <c r="B29" s="17" t="s">
        <v>13</v>
      </c>
      <c r="C29" s="17" t="s">
        <v>14</v>
      </c>
      <c r="D29" s="15" t="s">
        <v>19</v>
      </c>
      <c r="E29" s="22" t="s">
        <v>16</v>
      </c>
      <c r="F29" s="45" t="s">
        <v>17</v>
      </c>
    </row>
    <row r="30" spans="1:12" x14ac:dyDescent="0.3">
      <c r="A30" s="11"/>
      <c r="B30" s="29" t="s">
        <v>27</v>
      </c>
      <c r="C30" s="30" t="s">
        <v>29</v>
      </c>
      <c r="D30" s="32" t="s">
        <v>24</v>
      </c>
      <c r="E30" s="33" t="s">
        <v>32</v>
      </c>
      <c r="F30" s="46"/>
    </row>
    <row r="31" spans="1:12" x14ac:dyDescent="0.3">
      <c r="A31" s="4">
        <v>45848</v>
      </c>
      <c r="B31" s="14">
        <f>B8/$L8</f>
        <v>0.76649428743235115</v>
      </c>
      <c r="C31" s="14">
        <f>C8/$L8</f>
        <v>1.054319502906394E-2</v>
      </c>
      <c r="D31" s="14">
        <f>SUM(D8:H8) / $L8</f>
        <v>0.20305472038484668</v>
      </c>
      <c r="E31" s="14">
        <f>SUM(J8:K8)/$L8</f>
        <v>1.9907797153738225E-2</v>
      </c>
      <c r="F31" s="26">
        <f>SUM(B31:E31)</f>
        <v>1</v>
      </c>
    </row>
    <row r="32" spans="1:12" x14ac:dyDescent="0.3">
      <c r="A32" s="4">
        <v>45849</v>
      </c>
      <c r="B32" s="14">
        <f>B9/$L9</f>
        <v>0.68959278023130433</v>
      </c>
      <c r="C32" s="14">
        <f>C9/$L9</f>
        <v>9.5564450615186914E-3</v>
      </c>
      <c r="D32" s="14">
        <f>SUM(D9:H9) / $L9</f>
        <v>0.2749139624536579</v>
      </c>
      <c r="E32" s="14">
        <f>SUM(J9:K9)/$L9</f>
        <v>2.5936812253519046E-2</v>
      </c>
      <c r="F32" s="26">
        <f>SUM(B32:E32)</f>
        <v>1</v>
      </c>
    </row>
    <row r="33" spans="1:6" x14ac:dyDescent="0.3">
      <c r="A33" s="4">
        <v>45850</v>
      </c>
      <c r="B33" s="14">
        <f>B10/$L10</f>
        <v>0.71652808416765656</v>
      </c>
      <c r="C33" s="14">
        <f>C10/$L10</f>
        <v>7.3392160190056E-3</v>
      </c>
      <c r="D33" s="14">
        <f>SUM(D10:H10) / $L10</f>
        <v>0.25181571355845916</v>
      </c>
      <c r="E33" s="14">
        <f>SUM(J10:K10)/$L10</f>
        <v>2.4316986254878669E-2</v>
      </c>
      <c r="F33" s="26">
        <f>SUM(B33:E33)</f>
        <v>1</v>
      </c>
    </row>
    <row r="34" spans="1:6" x14ac:dyDescent="0.3">
      <c r="A34" s="4">
        <v>45851</v>
      </c>
      <c r="B34" s="14">
        <f>B11/$L11</f>
        <v>0.74212358572671888</v>
      </c>
      <c r="C34" s="14">
        <f>C11/$L11</f>
        <v>1.1517261386713084E-2</v>
      </c>
      <c r="D34" s="14">
        <f>SUM(D11:H11) / $L11</f>
        <v>0.21982400154723913</v>
      </c>
      <c r="E34" s="14">
        <f>SUM(J11:K11)/$L11</f>
        <v>2.6535151339328884E-2</v>
      </c>
      <c r="F34" s="26">
        <f>SUM(B34:E34)</f>
        <v>1</v>
      </c>
    </row>
    <row r="35" spans="1:6" x14ac:dyDescent="0.3">
      <c r="A35" s="41">
        <v>45960</v>
      </c>
      <c r="B35" s="14">
        <f t="shared" ref="B35:C35" si="4">B12/$L12</f>
        <v>0.85817687884933846</v>
      </c>
      <c r="C35" s="14">
        <f t="shared" si="4"/>
        <v>4.5122155443499618E-3</v>
      </c>
      <c r="D35" s="14">
        <f>SUM(D12:H12) / $L12</f>
        <v>0.12850975941052789</v>
      </c>
      <c r="E35" s="14">
        <f>SUM(J12:K12)/$L12</f>
        <v>8.8011461957836368E-3</v>
      </c>
      <c r="F35" s="26">
        <f t="shared" ref="F35:F46" si="5">SUM(B35:E35)</f>
        <v>1</v>
      </c>
    </row>
    <row r="36" spans="1:6" x14ac:dyDescent="0.3">
      <c r="A36" s="41">
        <v>45961</v>
      </c>
      <c r="B36" s="14">
        <f t="shared" ref="B36:C36" si="6">B13/$L13</f>
        <v>0.85573685573685576</v>
      </c>
      <c r="C36" s="14">
        <f t="shared" si="6"/>
        <v>3.7900371233704567E-3</v>
      </c>
      <c r="D36" s="14">
        <f>SUM(D13:H13) / $L13</f>
        <v>0.13230596563929897</v>
      </c>
      <c r="E36" s="14">
        <f>SUM(J13:K13)/$L13</f>
        <v>8.1671415004748345E-3</v>
      </c>
      <c r="F36" s="26">
        <f t="shared" si="5"/>
        <v>1</v>
      </c>
    </row>
    <row r="37" spans="1:6" x14ac:dyDescent="0.3">
      <c r="A37" s="41">
        <v>45962</v>
      </c>
      <c r="B37" s="14">
        <f t="shared" ref="B37:C37" si="7">B14/$L14</f>
        <v>0.91128198874176014</v>
      </c>
      <c r="C37" s="14">
        <f t="shared" si="7"/>
        <v>2.881955364994191E-3</v>
      </c>
      <c r="D37" s="14">
        <f>SUM(D14:H14) / $L14</f>
        <v>8.2626751477884688E-2</v>
      </c>
      <c r="E37" s="14">
        <f>SUM(J14:K14)/$L14</f>
        <v>3.2093044153610147E-3</v>
      </c>
      <c r="F37" s="26">
        <f t="shared" si="5"/>
        <v>1</v>
      </c>
    </row>
    <row r="38" spans="1:6" x14ac:dyDescent="0.3">
      <c r="A38" s="41">
        <v>45963</v>
      </c>
      <c r="B38" s="14">
        <f t="shared" ref="B38:C38" si="8">B15/$L15</f>
        <v>0.82480522546627844</v>
      </c>
      <c r="C38" s="14">
        <f t="shared" si="8"/>
        <v>1.1647123632643425E-3</v>
      </c>
      <c r="D38" s="14">
        <f>SUM(D15:H15) / $L15</f>
        <v>0.16616038404029276</v>
      </c>
      <c r="E38" s="14">
        <f>SUM(J15:K15)/$L15</f>
        <v>7.8696781301644762E-3</v>
      </c>
      <c r="F38" s="26">
        <f t="shared" si="5"/>
        <v>1</v>
      </c>
    </row>
    <row r="39" spans="1:6" x14ac:dyDescent="0.3">
      <c r="A39" s="41">
        <v>46051</v>
      </c>
      <c r="B39" s="14">
        <f t="shared" ref="B39:C39" si="9">B16/$L16</f>
        <v>0.79626964311940074</v>
      </c>
      <c r="C39" s="14">
        <f t="shared" si="9"/>
        <v>1.9826699955940667E-3</v>
      </c>
      <c r="D39" s="14">
        <f>SUM(D16:H16) / $L16</f>
        <v>0.18043765604347187</v>
      </c>
      <c r="E39" s="14">
        <f>SUM(J16:K16)/$L16</f>
        <v>2.1310030841533264E-2</v>
      </c>
      <c r="F39" s="26">
        <f t="shared" si="5"/>
        <v>0.99999999999999989</v>
      </c>
    </row>
    <row r="40" spans="1:6" x14ac:dyDescent="0.3">
      <c r="A40" s="41">
        <v>46052</v>
      </c>
      <c r="B40" s="14">
        <f t="shared" ref="B40:C40" si="10">B17/$L17</f>
        <v>0.78891390913832804</v>
      </c>
      <c r="C40" s="14">
        <f t="shared" si="10"/>
        <v>1.8701576275714667E-3</v>
      </c>
      <c r="D40" s="14">
        <f>SUM(D17:H17) / $L17</f>
        <v>0.18536188186201544</v>
      </c>
      <c r="E40" s="14">
        <f>SUM(J17:K17)/$L17</f>
        <v>2.3854051372085034E-2</v>
      </c>
      <c r="F40" s="26">
        <f t="shared" si="5"/>
        <v>1</v>
      </c>
    </row>
    <row r="41" spans="1:6" x14ac:dyDescent="0.3">
      <c r="A41" s="41">
        <v>46053</v>
      </c>
      <c r="B41" s="14">
        <f t="shared" ref="B41:C41" si="11">B18/$L18</f>
        <v>0.79724119051602205</v>
      </c>
      <c r="C41" s="14">
        <f t="shared" si="11"/>
        <v>1.9618876705245389E-3</v>
      </c>
      <c r="D41" s="14">
        <f>SUM(D18:H18) / $L18</f>
        <v>0.18402202180889085</v>
      </c>
      <c r="E41" s="14">
        <f>SUM(J18:K18)/$L18</f>
        <v>1.677490000456253E-2</v>
      </c>
      <c r="F41" s="26">
        <f t="shared" si="5"/>
        <v>0.99999999999999989</v>
      </c>
    </row>
    <row r="42" spans="1:6" x14ac:dyDescent="0.3">
      <c r="A42" s="41">
        <v>46054</v>
      </c>
      <c r="B42" s="14">
        <f t="shared" ref="B42:C42" si="12">B19/$L19</f>
        <v>0.76170396577258515</v>
      </c>
      <c r="C42" s="14">
        <f t="shared" si="12"/>
        <v>2.6740167845976633E-3</v>
      </c>
      <c r="D42" s="14">
        <f>SUM(D19:H19) / $L19</f>
        <v>0.21196725357906862</v>
      </c>
      <c r="E42" s="14">
        <f>SUM(J19:K19)/$L19</f>
        <v>2.3654763863748561E-2</v>
      </c>
      <c r="F42" s="26">
        <f t="shared" si="5"/>
        <v>1</v>
      </c>
    </row>
    <row r="43" spans="1:6" x14ac:dyDescent="0.3">
      <c r="A43" s="69">
        <v>46114</v>
      </c>
      <c r="B43" s="14">
        <f t="shared" ref="B43:C43" si="13">B20/$L20</f>
        <v>0.88179001638814791</v>
      </c>
      <c r="C43" s="14">
        <f t="shared" si="13"/>
        <v>4.9882172805244211E-3</v>
      </c>
      <c r="D43" s="14">
        <f t="shared" ref="D43:D46" si="14">SUM(D20:H20) / $L20</f>
        <v>9.907652188475663E-2</v>
      </c>
      <c r="E43" s="14">
        <f t="shared" ref="E43:E46" si="15">SUM(J20:K20)/$L20</f>
        <v>1.4145244446571049E-2</v>
      </c>
      <c r="F43" s="26">
        <f t="shared" si="5"/>
        <v>1</v>
      </c>
    </row>
    <row r="44" spans="1:6" x14ac:dyDescent="0.3">
      <c r="A44" s="69">
        <v>46115</v>
      </c>
      <c r="B44" s="14">
        <f t="shared" ref="B44:C44" si="16">B21/$L21</f>
        <v>0.90088211068894974</v>
      </c>
      <c r="C44" s="14">
        <f t="shared" si="16"/>
        <v>5.1677870180938971E-3</v>
      </c>
      <c r="D44" s="14">
        <f t="shared" si="14"/>
        <v>8.4936365810239917E-2</v>
      </c>
      <c r="E44" s="14">
        <f t="shared" si="15"/>
        <v>9.0137364827164758E-3</v>
      </c>
      <c r="F44" s="26">
        <f t="shared" si="5"/>
        <v>1</v>
      </c>
    </row>
    <row r="45" spans="1:6" x14ac:dyDescent="0.3">
      <c r="A45" s="69">
        <v>46116</v>
      </c>
      <c r="B45" s="14">
        <f t="shared" ref="B45:C45" si="17">B22/$L22</f>
        <v>0.90270549517832543</v>
      </c>
      <c r="C45" s="14">
        <f t="shared" si="17"/>
        <v>3.5588550436246747E-3</v>
      </c>
      <c r="D45" s="14">
        <f t="shared" si="14"/>
        <v>8.5584723710393384E-2</v>
      </c>
      <c r="E45" s="14">
        <f t="shared" si="15"/>
        <v>8.1509260676565134E-3</v>
      </c>
      <c r="F45" s="26">
        <f t="shared" si="5"/>
        <v>1</v>
      </c>
    </row>
    <row r="46" spans="1:6" x14ac:dyDescent="0.3">
      <c r="A46" s="69">
        <v>46117</v>
      </c>
      <c r="B46" s="14">
        <f t="shared" ref="B46:C46" si="18">B23/$L23</f>
        <v>0.9014424147562784</v>
      </c>
      <c r="C46" s="14">
        <f t="shared" si="18"/>
        <v>6.9289354635515086E-3</v>
      </c>
      <c r="D46" s="14">
        <f t="shared" si="14"/>
        <v>8.3070873656683655E-2</v>
      </c>
      <c r="E46" s="14">
        <f t="shared" si="15"/>
        <v>8.5577761234864828E-3</v>
      </c>
      <c r="F46" s="26">
        <f t="shared" si="5"/>
        <v>1</v>
      </c>
    </row>
    <row r="47" spans="1:6" x14ac:dyDescent="0.3">
      <c r="A47" s="37" t="s">
        <v>33</v>
      </c>
      <c r="B47" s="38">
        <f>AVERAGE(B31:B46)</f>
        <v>0.81848052699439389</v>
      </c>
      <c r="C47" s="38">
        <f>AVERAGE(C31:C46)</f>
        <v>5.0273477985226566E-3</v>
      </c>
      <c r="D47" s="38">
        <f>AVERAGE(D31:D46)</f>
        <v>0.16085428480423294</v>
      </c>
      <c r="E47" s="38">
        <f>AVERAGE(E31:E46)</f>
        <v>1.5637840402850545E-2</v>
      </c>
      <c r="F47" s="36">
        <f>SUM(B47:E47)</f>
        <v>1</v>
      </c>
    </row>
    <row r="49" spans="1:12" x14ac:dyDescent="0.3">
      <c r="A49" s="47" t="s">
        <v>22</v>
      </c>
      <c r="B49" s="47"/>
      <c r="C49" s="47"/>
      <c r="D49" s="47"/>
      <c r="E49" s="47"/>
      <c r="F49" s="47"/>
      <c r="G49" s="47"/>
      <c r="H49" s="47"/>
      <c r="I49" s="47"/>
      <c r="J49" s="47"/>
      <c r="K49" s="47"/>
      <c r="L49" s="47"/>
    </row>
    <row r="51" spans="1:12" x14ac:dyDescent="0.3">
      <c r="A51" s="12" t="s">
        <v>5</v>
      </c>
      <c r="B51" s="18" t="s">
        <v>13</v>
      </c>
      <c r="C51" s="19" t="s">
        <v>14</v>
      </c>
      <c r="D51" s="20" t="s">
        <v>6</v>
      </c>
      <c r="E51" s="20" t="s">
        <v>8</v>
      </c>
      <c r="F51" s="20" t="s">
        <v>9</v>
      </c>
      <c r="G51" s="20" t="s">
        <v>10</v>
      </c>
      <c r="H51" s="20" t="s">
        <v>11</v>
      </c>
      <c r="I51" s="20" t="s">
        <v>25</v>
      </c>
      <c r="J51" s="21" t="s">
        <v>7</v>
      </c>
      <c r="K51" s="21" t="s">
        <v>15</v>
      </c>
      <c r="L51" s="24" t="s">
        <v>17</v>
      </c>
    </row>
    <row r="52" spans="1:12" x14ac:dyDescent="0.3">
      <c r="A52" s="4">
        <v>45848</v>
      </c>
      <c r="B52" s="14">
        <f>B8/$L8</f>
        <v>0.76649428743235115</v>
      </c>
      <c r="C52" s="14">
        <f t="shared" ref="C52:K52" si="19">C8/$L8</f>
        <v>1.054319502906394E-2</v>
      </c>
      <c r="D52" s="14">
        <f t="shared" si="19"/>
        <v>0.17113650030066146</v>
      </c>
      <c r="E52" s="14">
        <f t="shared" si="19"/>
        <v>2.1711765884946884E-2</v>
      </c>
      <c r="F52" s="14">
        <f t="shared" si="19"/>
        <v>6.0132291040288638E-3</v>
      </c>
      <c r="G52" s="14">
        <f t="shared" si="19"/>
        <v>3.2471437161755864E-3</v>
      </c>
      <c r="H52" s="14">
        <f t="shared" si="19"/>
        <v>9.4608137903387447E-4</v>
      </c>
      <c r="I52" s="14">
        <f>SUM(D52:H52)</f>
        <v>0.20305472038484668</v>
      </c>
      <c r="J52" s="14">
        <f t="shared" si="19"/>
        <v>1.4423732210863901E-2</v>
      </c>
      <c r="K52" s="14">
        <f t="shared" si="19"/>
        <v>5.4840649428743232E-3</v>
      </c>
      <c r="L52" s="26">
        <f>SUM(B52,C52,I52,J52,K52)</f>
        <v>1</v>
      </c>
    </row>
    <row r="53" spans="1:12" x14ac:dyDescent="0.3">
      <c r="A53" s="4">
        <v>45849</v>
      </c>
      <c r="B53" s="14">
        <f>B9/$L9</f>
        <v>0.68959278023130433</v>
      </c>
      <c r="C53" s="14">
        <f>C9/$L9</f>
        <v>9.5564450615186914E-3</v>
      </c>
      <c r="D53" s="14">
        <f>D9/$L9</f>
        <v>0.23188041888838012</v>
      </c>
      <c r="E53" s="14">
        <f>E9/$L9</f>
        <v>2.9828811130969086E-2</v>
      </c>
      <c r="F53" s="14">
        <f>F9/$L9</f>
        <v>8.5299026631020774E-3</v>
      </c>
      <c r="G53" s="14">
        <f>G9/$L9</f>
        <v>3.5301242190154056E-3</v>
      </c>
      <c r="H53" s="14">
        <f>H9/$L9</f>
        <v>1.1447055521911879E-3</v>
      </c>
      <c r="I53" s="14">
        <f t="shared" ref="I53:I67" si="20">SUM(D53:H53)</f>
        <v>0.27491396245365785</v>
      </c>
      <c r="J53" s="14">
        <f>J9/$L9</f>
        <v>2.0885337429655999E-2</v>
      </c>
      <c r="K53" s="14">
        <f>K9/$L9</f>
        <v>5.0514748238630492E-3</v>
      </c>
      <c r="L53" s="26">
        <f t="shared" ref="L53:L68" si="21">SUM(B53,C53,I53,J53,K53)</f>
        <v>0.99999999999999989</v>
      </c>
    </row>
    <row r="54" spans="1:12" x14ac:dyDescent="0.3">
      <c r="A54" s="4">
        <v>45850</v>
      </c>
      <c r="B54" s="14">
        <f>B10/$L10</f>
        <v>0.71652808416765656</v>
      </c>
      <c r="C54" s="14">
        <f>C10/$L10</f>
        <v>7.3392160190056E-3</v>
      </c>
      <c r="D54" s="14">
        <f>D10/$L10</f>
        <v>0.23040895978279313</v>
      </c>
      <c r="E54" s="14">
        <f>E10/$L10</f>
        <v>1.5985067028678093E-2</v>
      </c>
      <c r="F54" s="14">
        <f>F10/$L10</f>
        <v>3.3429492618360767E-3</v>
      </c>
      <c r="G54" s="14">
        <f>G10/$L10</f>
        <v>1.4763278465976582E-3</v>
      </c>
      <c r="H54" s="14">
        <f>H10/$L10</f>
        <v>6.0240963855421692E-4</v>
      </c>
      <c r="I54" s="14">
        <f t="shared" si="20"/>
        <v>0.25181571355845916</v>
      </c>
      <c r="J54" s="14">
        <f>J10/$L10</f>
        <v>1.9675886645172239E-2</v>
      </c>
      <c r="K54" s="14">
        <f>K10/$L10</f>
        <v>4.6410996097064313E-3</v>
      </c>
      <c r="L54" s="26">
        <f t="shared" si="21"/>
        <v>1</v>
      </c>
    </row>
    <row r="55" spans="1:12" x14ac:dyDescent="0.3">
      <c r="A55" s="4">
        <v>45851</v>
      </c>
      <c r="B55" s="14">
        <f>B11/$L11</f>
        <v>0.74212358572671888</v>
      </c>
      <c r="C55" s="14">
        <f>C11/$L11</f>
        <v>1.1517261386713084E-2</v>
      </c>
      <c r="D55" s="14">
        <f>D11/$L11</f>
        <v>0.20478677110530896</v>
      </c>
      <c r="E55" s="14">
        <f>E11/$L11</f>
        <v>8.9062953292718301E-3</v>
      </c>
      <c r="F55" s="14">
        <f>F11/$L11</f>
        <v>2.1758050478677109E-3</v>
      </c>
      <c r="G55" s="14">
        <f>G11/$L11</f>
        <v>3.1041485349579344E-3</v>
      </c>
      <c r="H55" s="14">
        <f>H11/$L11</f>
        <v>8.5098152983270473E-4</v>
      </c>
      <c r="I55" s="14">
        <f t="shared" si="20"/>
        <v>0.21982400154723916</v>
      </c>
      <c r="J55" s="14">
        <f>J11/$L11</f>
        <v>2.1245527511846048E-2</v>
      </c>
      <c r="K55" s="14">
        <f>K11/$L11</f>
        <v>5.2896238274828351E-3</v>
      </c>
      <c r="L55" s="26">
        <f t="shared" si="21"/>
        <v>1</v>
      </c>
    </row>
    <row r="56" spans="1:12" x14ac:dyDescent="0.3">
      <c r="A56" s="41">
        <v>45960</v>
      </c>
      <c r="B56" s="14">
        <f>B12/$L12</f>
        <v>0.85817687884933846</v>
      </c>
      <c r="C56" s="14">
        <f>C12/$L12</f>
        <v>4.5122155443499618E-3</v>
      </c>
      <c r="D56" s="14">
        <f>D12/$L12</f>
        <v>0.10811640585750702</v>
      </c>
      <c r="E56" s="14">
        <f>E12/$L12</f>
        <v>1.5127551495078429E-2</v>
      </c>
      <c r="F56" s="14">
        <f>F12/$L12</f>
        <v>4.2051988165900675E-3</v>
      </c>
      <c r="G56" s="14">
        <f>G12/$L12</f>
        <v>6.140334555197886E-4</v>
      </c>
      <c r="H56" s="14">
        <f>H12/$L12</f>
        <v>4.4656978583257356E-4</v>
      </c>
      <c r="I56" s="14">
        <f t="shared" si="20"/>
        <v>0.12850975941052789</v>
      </c>
      <c r="J56" s="14">
        <f>J12/$L12</f>
        <v>2.1584206315241054E-3</v>
      </c>
      <c r="K56" s="14">
        <f>K12/$L12</f>
        <v>6.6427255642595318E-3</v>
      </c>
      <c r="L56" s="26">
        <f t="shared" si="21"/>
        <v>1</v>
      </c>
    </row>
    <row r="57" spans="1:12" x14ac:dyDescent="0.3">
      <c r="A57" s="41">
        <v>45961</v>
      </c>
      <c r="B57" s="14">
        <f>B13/$L13</f>
        <v>0.85573685573685576</v>
      </c>
      <c r="C57" s="14">
        <f>C13/$L13</f>
        <v>3.7900371233704567E-3</v>
      </c>
      <c r="D57" s="14">
        <f>D13/$L13</f>
        <v>0.11276871276871277</v>
      </c>
      <c r="E57" s="14">
        <f>E13/$L13</f>
        <v>1.4184580851247517E-2</v>
      </c>
      <c r="F57" s="14">
        <f>F13/$L13</f>
        <v>4.437537770871104E-3</v>
      </c>
      <c r="G57" s="14">
        <f>G13/$L13</f>
        <v>4.7483380816714152E-4</v>
      </c>
      <c r="H57" s="14">
        <f>H13/$L13</f>
        <v>4.4030044030044028E-4</v>
      </c>
      <c r="I57" s="14">
        <f t="shared" si="20"/>
        <v>0.13230596563929897</v>
      </c>
      <c r="J57" s="14">
        <f>J13/$L13</f>
        <v>2.0029353362686696E-3</v>
      </c>
      <c r="K57" s="14">
        <f>K13/$L13</f>
        <v>6.1642061642061645E-3</v>
      </c>
      <c r="L57" s="26">
        <f t="shared" si="21"/>
        <v>1</v>
      </c>
    </row>
    <row r="58" spans="1:12" x14ac:dyDescent="0.3">
      <c r="A58" s="41">
        <v>45962</v>
      </c>
      <c r="B58" s="14">
        <f>B14/$L14</f>
        <v>0.91128198874176014</v>
      </c>
      <c r="C58" s="14">
        <f>C14/$L14</f>
        <v>2.881955364994191E-3</v>
      </c>
      <c r="D58" s="14">
        <f>D14/$L14</f>
        <v>7.4969351142833304E-2</v>
      </c>
      <c r="E58" s="14">
        <f>E14/$L14</f>
        <v>5.7318176858347719E-3</v>
      </c>
      <c r="F58" s="14">
        <f>F14/$L14</f>
        <v>1.116837936545633E-3</v>
      </c>
      <c r="G58" s="14">
        <f>G14/$L14</f>
        <v>4.557212269812641E-4</v>
      </c>
      <c r="H58" s="14">
        <f>H14/$L14</f>
        <v>3.5302348568971159E-4</v>
      </c>
      <c r="I58" s="14">
        <f t="shared" si="20"/>
        <v>8.2626751477884675E-2</v>
      </c>
      <c r="J58" s="14">
        <f>J14/$L14</f>
        <v>5.1348870645776235E-5</v>
      </c>
      <c r="K58" s="14">
        <f>K14/$L14</f>
        <v>3.1579555447152382E-3</v>
      </c>
      <c r="L58" s="26">
        <f t="shared" si="21"/>
        <v>0.99999999999999989</v>
      </c>
    </row>
    <row r="59" spans="1:12" x14ac:dyDescent="0.3">
      <c r="A59" s="41">
        <v>45963</v>
      </c>
      <c r="B59" s="14">
        <f>B15/$L15</f>
        <v>0.82480522546627844</v>
      </c>
      <c r="C59" s="14">
        <f>C15/$L15</f>
        <v>1.1647123632643425E-3</v>
      </c>
      <c r="D59" s="14">
        <f>D15/$L15</f>
        <v>0.15585110568977728</v>
      </c>
      <c r="E59" s="14">
        <f>E15/$L15</f>
        <v>8.4992523805776342E-3</v>
      </c>
      <c r="F59" s="14">
        <f>F15/$L15</f>
        <v>1.3063665696073032E-3</v>
      </c>
      <c r="G59" s="14">
        <f>G15/$L15</f>
        <v>1.2591485008263162E-4</v>
      </c>
      <c r="H59" s="14">
        <f>H15/$L15</f>
        <v>3.7774455024789484E-4</v>
      </c>
      <c r="I59" s="14">
        <f t="shared" si="20"/>
        <v>0.16616038404029274</v>
      </c>
      <c r="J59" s="14">
        <f>J15/$L15</f>
        <v>1.2591485008263162E-4</v>
      </c>
      <c r="K59" s="14">
        <f>K15/$L15</f>
        <v>7.7437632800818447E-3</v>
      </c>
      <c r="L59" s="26">
        <f t="shared" si="21"/>
        <v>1</v>
      </c>
    </row>
    <row r="60" spans="1:12" x14ac:dyDescent="0.3">
      <c r="A60" s="41">
        <v>46051</v>
      </c>
      <c r="B60" s="14">
        <f>B16/$L16</f>
        <v>0.79626964311940074</v>
      </c>
      <c r="C60" s="14">
        <f>C16/$L16</f>
        <v>1.9826699955940667E-3</v>
      </c>
      <c r="D60" s="14">
        <f>D16/$L16</f>
        <v>0.15171097077397563</v>
      </c>
      <c r="E60" s="14">
        <f>E16/$L16</f>
        <v>2.2088412395359084E-2</v>
      </c>
      <c r="F60" s="14">
        <f>F16/$L16</f>
        <v>5.8305184314877368E-3</v>
      </c>
      <c r="G60" s="14">
        <f>G16/$L16</f>
        <v>7.3432222059039502E-5</v>
      </c>
      <c r="H60" s="14">
        <f>H16/$L16</f>
        <v>7.3432222059039505E-4</v>
      </c>
      <c r="I60" s="14">
        <f t="shared" si="20"/>
        <v>0.18043765604347189</v>
      </c>
      <c r="J60" s="14">
        <f>J16/$L16</f>
        <v>2.0678513731825526E-2</v>
      </c>
      <c r="K60" s="14">
        <f>K16/$L16</f>
        <v>6.3151710970773981E-4</v>
      </c>
      <c r="L60" s="26">
        <f t="shared" si="21"/>
        <v>1</v>
      </c>
    </row>
    <row r="61" spans="1:12" x14ac:dyDescent="0.3">
      <c r="A61" s="41">
        <v>46052</v>
      </c>
      <c r="B61" s="14">
        <f>B17/$L17</f>
        <v>0.78891390913832804</v>
      </c>
      <c r="C61" s="14">
        <f>C17/$L17</f>
        <v>1.8701576275714667E-3</v>
      </c>
      <c r="D61" s="14">
        <f>D17/$L17</f>
        <v>0.16055366843504701</v>
      </c>
      <c r="E61" s="14">
        <f>E17/$L17</f>
        <v>1.8650687632787554E-2</v>
      </c>
      <c r="F61" s="14">
        <f>F17/$L17</f>
        <v>5.4832512753966133E-3</v>
      </c>
      <c r="G61" s="14">
        <f>G17/$L17</f>
        <v>1.7811025024490158E-4</v>
      </c>
      <c r="H61" s="14">
        <f>H17/$L17</f>
        <v>4.9616426853936869E-4</v>
      </c>
      <c r="I61" s="14">
        <f t="shared" si="20"/>
        <v>0.18536188186201544</v>
      </c>
      <c r="J61" s="14">
        <f>J17/$L17</f>
        <v>2.2645446102566059E-2</v>
      </c>
      <c r="K61" s="14">
        <f>K17/$L17</f>
        <v>1.208605269518975E-3</v>
      </c>
      <c r="L61" s="26">
        <f t="shared" si="21"/>
        <v>0.99999999999999989</v>
      </c>
    </row>
    <row r="62" spans="1:12" x14ac:dyDescent="0.3">
      <c r="A62" s="41">
        <v>46053</v>
      </c>
      <c r="B62" s="14">
        <f>B18/$L18</f>
        <v>0.79724119051602205</v>
      </c>
      <c r="C62" s="14">
        <f>C18/$L18</f>
        <v>1.9618876705245389E-3</v>
      </c>
      <c r="D62" s="14">
        <f>D18/$L18</f>
        <v>0.16984776360013992</v>
      </c>
      <c r="E62" s="14">
        <f>E18/$L18</f>
        <v>1.1071738171642358E-2</v>
      </c>
      <c r="F62" s="14">
        <f>F18/$L18</f>
        <v>2.1139719860690767E-3</v>
      </c>
      <c r="G62" s="14">
        <f>G18/$L18</f>
        <v>3.954192204157985E-4</v>
      </c>
      <c r="H62" s="14">
        <f>H18/$L18</f>
        <v>5.9312883062369781E-4</v>
      </c>
      <c r="I62" s="14">
        <f t="shared" si="20"/>
        <v>0.18402202180889088</v>
      </c>
      <c r="J62" s="14">
        <f>J18/$L18</f>
        <v>1.6029686858394294E-2</v>
      </c>
      <c r="K62" s="14">
        <f>K18/$L18</f>
        <v>7.4521314616823571E-4</v>
      </c>
      <c r="L62" s="26">
        <f t="shared" si="21"/>
        <v>1</v>
      </c>
    </row>
    <row r="63" spans="1:12" x14ac:dyDescent="0.3">
      <c r="A63" s="41">
        <v>46054</v>
      </c>
      <c r="B63" s="14">
        <f>B19/$L19</f>
        <v>0.76170396577258515</v>
      </c>
      <c r="C63" s="14">
        <f>C19/$L19</f>
        <v>2.6740167845976633E-3</v>
      </c>
      <c r="D63" s="14">
        <f>D19/$L19</f>
        <v>0.20016044100707586</v>
      </c>
      <c r="E63" s="14">
        <f>E19/$L19</f>
        <v>8.7008392298831665E-3</v>
      </c>
      <c r="F63" s="14">
        <f>F19/$L19</f>
        <v>2.0980747079150895E-3</v>
      </c>
      <c r="G63" s="14">
        <f>G19/$L19</f>
        <v>4.9366463715649173E-4</v>
      </c>
      <c r="H63" s="14">
        <f>H19/$L19</f>
        <v>5.1423399703801216E-4</v>
      </c>
      <c r="I63" s="14">
        <f t="shared" si="20"/>
        <v>0.21196725357906862</v>
      </c>
      <c r="J63" s="14">
        <f>J19/$L19</f>
        <v>2.2358894191212769E-2</v>
      </c>
      <c r="K63" s="14">
        <f>K19/$L19</f>
        <v>1.2958696725357908E-3</v>
      </c>
      <c r="L63" s="26">
        <f t="shared" si="21"/>
        <v>1</v>
      </c>
    </row>
    <row r="64" spans="1:12" x14ac:dyDescent="0.3">
      <c r="A64" s="69">
        <v>46114</v>
      </c>
      <c r="B64" s="14">
        <f t="shared" ref="B64:H67" si="22">B20/$L20</f>
        <v>0.88179001638814791</v>
      </c>
      <c r="C64" s="14">
        <f t="shared" si="22"/>
        <v>4.9882172805244211E-3</v>
      </c>
      <c r="D64" s="14">
        <f t="shared" si="22"/>
        <v>8.2269698673397368E-2</v>
      </c>
      <c r="E64" s="14">
        <f t="shared" si="22"/>
        <v>1.2362883835544338E-2</v>
      </c>
      <c r="F64" s="14">
        <f t="shared" si="22"/>
        <v>2.9426893309568527E-3</v>
      </c>
      <c r="G64" s="14">
        <f t="shared" si="22"/>
        <v>1.0227639747837842E-3</v>
      </c>
      <c r="H64" s="14">
        <f t="shared" si="22"/>
        <v>4.7848607007428494E-4</v>
      </c>
      <c r="I64" s="14">
        <f t="shared" si="20"/>
        <v>9.9076521884756616E-2</v>
      </c>
      <c r="J64" s="14">
        <f t="shared" ref="J64:K67" si="23">J20/$L20</f>
        <v>1.3152385851166909E-2</v>
      </c>
      <c r="K64" s="14">
        <f t="shared" si="23"/>
        <v>9.9285859540414125E-4</v>
      </c>
      <c r="L64" s="26">
        <f t="shared" si="21"/>
        <v>1</v>
      </c>
    </row>
    <row r="65" spans="1:12" x14ac:dyDescent="0.3">
      <c r="A65" s="69">
        <v>46115</v>
      </c>
      <c r="B65" s="14">
        <f t="shared" si="22"/>
        <v>0.90088211068894974</v>
      </c>
      <c r="C65" s="14">
        <f t="shared" si="22"/>
        <v>5.1677870180938971E-3</v>
      </c>
      <c r="D65" s="14">
        <f t="shared" si="22"/>
        <v>7.7085049286606269E-2</v>
      </c>
      <c r="E65" s="14">
        <f t="shared" si="22"/>
        <v>4.9419454260435213E-3</v>
      </c>
      <c r="F65" s="14">
        <f t="shared" si="22"/>
        <v>1.4613279485612561E-3</v>
      </c>
      <c r="G65" s="14">
        <f t="shared" si="22"/>
        <v>1.0959959614209422E-3</v>
      </c>
      <c r="H65" s="14">
        <f t="shared" si="22"/>
        <v>3.5204718760793898E-4</v>
      </c>
      <c r="I65" s="14">
        <f t="shared" si="20"/>
        <v>8.493636581023993E-2</v>
      </c>
      <c r="J65" s="14">
        <f t="shared" si="23"/>
        <v>8.588622897680474E-3</v>
      </c>
      <c r="K65" s="14">
        <f t="shared" si="23"/>
        <v>4.2511358503600181E-4</v>
      </c>
      <c r="L65" s="26">
        <f t="shared" si="21"/>
        <v>1</v>
      </c>
    </row>
    <row r="66" spans="1:12" x14ac:dyDescent="0.3">
      <c r="A66" s="69">
        <v>46116</v>
      </c>
      <c r="B66" s="14">
        <f t="shared" si="22"/>
        <v>0.90270549517832543</v>
      </c>
      <c r="C66" s="14">
        <f t="shared" si="22"/>
        <v>3.5588550436246747E-3</v>
      </c>
      <c r="D66" s="14">
        <f t="shared" si="22"/>
        <v>7.7893004745140063E-2</v>
      </c>
      <c r="E66" s="14">
        <f t="shared" si="22"/>
        <v>5.6125312515944688E-3</v>
      </c>
      <c r="F66" s="14">
        <f t="shared" si="22"/>
        <v>9.8857084545129863E-4</v>
      </c>
      <c r="G66" s="14">
        <f t="shared" si="22"/>
        <v>7.0794428287157508E-4</v>
      </c>
      <c r="H66" s="14">
        <f t="shared" si="22"/>
        <v>3.8267258533598652E-4</v>
      </c>
      <c r="I66" s="14">
        <f t="shared" si="20"/>
        <v>8.5584723710393398E-2</v>
      </c>
      <c r="J66" s="14">
        <f t="shared" si="23"/>
        <v>7.8958110107658561E-3</v>
      </c>
      <c r="K66" s="14">
        <f t="shared" si="23"/>
        <v>2.551150568906577E-4</v>
      </c>
      <c r="L66" s="26">
        <f t="shared" si="21"/>
        <v>1</v>
      </c>
    </row>
    <row r="67" spans="1:12" x14ac:dyDescent="0.3">
      <c r="A67" s="69">
        <v>46117</v>
      </c>
      <c r="B67" s="14">
        <f t="shared" si="22"/>
        <v>0.9014424147562784</v>
      </c>
      <c r="C67" s="14">
        <f t="shared" si="22"/>
        <v>6.9289354635515086E-3</v>
      </c>
      <c r="D67" s="14">
        <f t="shared" si="22"/>
        <v>7.4933033015836661E-2</v>
      </c>
      <c r="E67" s="14">
        <f t="shared" si="22"/>
        <v>5.0837644034689216E-3</v>
      </c>
      <c r="F67" s="14">
        <f t="shared" si="22"/>
        <v>6.8716715341006701E-4</v>
      </c>
      <c r="G67" s="14">
        <f t="shared" si="22"/>
        <v>1.9087976483612972E-3</v>
      </c>
      <c r="H67" s="14">
        <f t="shared" si="22"/>
        <v>4.5811143560671132E-4</v>
      </c>
      <c r="I67" s="14">
        <f t="shared" si="20"/>
        <v>8.3070873656683655E-2</v>
      </c>
      <c r="J67" s="14">
        <f t="shared" si="23"/>
        <v>8.0869393702240298E-3</v>
      </c>
      <c r="K67" s="14">
        <f t="shared" si="23"/>
        <v>4.7083675326245331E-4</v>
      </c>
      <c r="L67" s="26">
        <f t="shared" si="21"/>
        <v>1</v>
      </c>
    </row>
    <row r="68" spans="1:12" x14ac:dyDescent="0.3">
      <c r="A68" s="37" t="s">
        <v>33</v>
      </c>
      <c r="B68" s="38">
        <f>AVERAGE(B52:B67)</f>
        <v>0.81848052699439389</v>
      </c>
      <c r="C68" s="38">
        <f>AVERAGE(C52:C67)</f>
        <v>5.0273477985226566E-3</v>
      </c>
      <c r="D68" s="38">
        <f>AVERAGE(D52:D67)</f>
        <v>0.14277324094207458</v>
      </c>
      <c r="E68" s="38">
        <f>AVERAGE(E52:E67)</f>
        <v>1.3030496508307978E-2</v>
      </c>
      <c r="F68" s="38">
        <f>AVERAGE(F52:F67)</f>
        <v>3.2958374281060513E-3</v>
      </c>
      <c r="G68" s="38">
        <f>AVERAGE(G52:G67)</f>
        <v>1.1815234909257027E-3</v>
      </c>
      <c r="H68" s="38">
        <f>AVERAGE(H52:H67)</f>
        <v>5.7318643481868751E-4</v>
      </c>
      <c r="I68" s="38">
        <f>AVERAGE(I52:I67)</f>
        <v>0.16085428480423294</v>
      </c>
      <c r="J68" s="38">
        <f>AVERAGE(J52:J67)</f>
        <v>1.2500337718743454E-2</v>
      </c>
      <c r="K68" s="38">
        <f>AVERAGE(K52:K67)</f>
        <v>3.137502684107089E-3</v>
      </c>
      <c r="L68" s="26">
        <f t="shared" si="21"/>
        <v>1</v>
      </c>
    </row>
    <row r="74" spans="1:12" x14ac:dyDescent="0.3">
      <c r="A74" s="4"/>
      <c r="B74" s="14"/>
      <c r="C74" s="14"/>
      <c r="D74" s="14"/>
      <c r="E74" s="25"/>
      <c r="F74" s="14"/>
    </row>
    <row r="75" spans="1:12" x14ac:dyDescent="0.3">
      <c r="A75" s="4"/>
      <c r="B75" s="14"/>
      <c r="C75" s="14"/>
      <c r="D75" s="14"/>
      <c r="E75" s="25"/>
      <c r="F75" s="14"/>
    </row>
  </sheetData>
  <mergeCells count="12">
    <mergeCell ref="F29:F30"/>
    <mergeCell ref="A49:L49"/>
    <mergeCell ref="A27:L27"/>
    <mergeCell ref="A1:L1"/>
    <mergeCell ref="A5:A7"/>
    <mergeCell ref="D6:H6"/>
    <mergeCell ref="J6:K6"/>
    <mergeCell ref="D5:I5"/>
    <mergeCell ref="B5:C5"/>
    <mergeCell ref="J5:K5"/>
    <mergeCell ref="L5:L7"/>
    <mergeCell ref="A3:L3"/>
  </mergeCells>
  <pageMargins left="0.7" right="0.7" top="0.78740157499999996" bottom="0.78740157499999996" header="0.3" footer="0.3"/>
  <pageSetup paperSize="9" orientation="portrait" r:id="rId1"/>
  <ignoredErrors>
    <ignoredError sqref="I8:I12 D31 D32:D34 I13:I15 D35:D42 I16:I20 I21:I23 D43:D46" formulaRange="1"/>
    <ignoredError sqref="I52:I55 I56:I59 I60:I67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128692-4A87-4E41-BE24-CF1C92C406F2}">
  <dimension ref="A1:F19"/>
  <sheetViews>
    <sheetView workbookViewId="0">
      <selection activeCell="L5" sqref="L5"/>
    </sheetView>
  </sheetViews>
  <sheetFormatPr defaultRowHeight="14.4" x14ac:dyDescent="0.3"/>
  <cols>
    <col min="1" max="1" width="5.109375" bestFit="1" customWidth="1"/>
    <col min="2" max="2" width="4.5546875" bestFit="1" customWidth="1"/>
    <col min="4" max="4" width="11.44140625" customWidth="1"/>
  </cols>
  <sheetData>
    <row r="1" spans="1:6" x14ac:dyDescent="0.3">
      <c r="A1" s="66" t="s">
        <v>52</v>
      </c>
      <c r="B1" s="66"/>
      <c r="C1" s="66"/>
      <c r="D1" s="66"/>
      <c r="E1" s="66"/>
      <c r="F1" s="66"/>
    </row>
    <row r="3" spans="1:6" x14ac:dyDescent="0.3">
      <c r="A3" s="42" t="s">
        <v>38</v>
      </c>
      <c r="B3" s="42" t="s">
        <v>39</v>
      </c>
      <c r="C3" s="42" t="s">
        <v>40</v>
      </c>
      <c r="D3" s="42" t="s">
        <v>41</v>
      </c>
      <c r="E3" s="42" t="s">
        <v>42</v>
      </c>
      <c r="F3" s="42" t="s">
        <v>43</v>
      </c>
    </row>
    <row r="4" spans="1:6" x14ac:dyDescent="0.3">
      <c r="A4" t="s">
        <v>44</v>
      </c>
      <c r="B4" s="44">
        <v>1</v>
      </c>
      <c r="C4" t="s">
        <v>45</v>
      </c>
      <c r="D4">
        <v>176</v>
      </c>
      <c r="E4">
        <v>128</v>
      </c>
      <c r="F4">
        <v>128</v>
      </c>
    </row>
    <row r="5" spans="1:6" x14ac:dyDescent="0.3">
      <c r="A5" t="s">
        <v>44</v>
      </c>
      <c r="B5" s="44">
        <v>2</v>
      </c>
      <c r="C5" t="s">
        <v>45</v>
      </c>
      <c r="D5">
        <v>168</v>
      </c>
      <c r="E5">
        <v>112</v>
      </c>
      <c r="F5">
        <v>112</v>
      </c>
    </row>
    <row r="6" spans="1:6" x14ac:dyDescent="0.3">
      <c r="A6" t="s">
        <v>44</v>
      </c>
      <c r="B6" s="44">
        <v>4</v>
      </c>
      <c r="C6" t="s">
        <v>45</v>
      </c>
      <c r="D6">
        <v>16</v>
      </c>
      <c r="E6">
        <v>6</v>
      </c>
      <c r="F6">
        <v>6</v>
      </c>
    </row>
    <row r="7" spans="1:6" x14ac:dyDescent="0.3">
      <c r="A7" t="s">
        <v>44</v>
      </c>
      <c r="B7" s="44">
        <v>1</v>
      </c>
      <c r="C7" t="s">
        <v>46</v>
      </c>
      <c r="D7" s="43">
        <v>176</v>
      </c>
      <c r="E7">
        <v>128</v>
      </c>
      <c r="F7">
        <v>128</v>
      </c>
    </row>
    <row r="8" spans="1:6" x14ac:dyDescent="0.3">
      <c r="A8" t="s">
        <v>44</v>
      </c>
      <c r="B8" s="44">
        <v>2</v>
      </c>
      <c r="C8" t="s">
        <v>46</v>
      </c>
      <c r="D8" s="43">
        <v>168</v>
      </c>
      <c r="E8">
        <v>112</v>
      </c>
      <c r="F8">
        <v>112</v>
      </c>
    </row>
    <row r="9" spans="1:6" x14ac:dyDescent="0.3">
      <c r="A9" t="s">
        <v>44</v>
      </c>
      <c r="B9" s="44">
        <v>4</v>
      </c>
      <c r="C9" t="s">
        <v>46</v>
      </c>
      <c r="D9" s="43">
        <v>10</v>
      </c>
      <c r="E9">
        <v>6</v>
      </c>
      <c r="F9">
        <v>6</v>
      </c>
    </row>
    <row r="10" spans="1:6" x14ac:dyDescent="0.3">
      <c r="A10" t="s">
        <v>47</v>
      </c>
      <c r="B10" s="44">
        <v>20</v>
      </c>
      <c r="C10" t="s">
        <v>48</v>
      </c>
      <c r="D10" s="43">
        <v>28</v>
      </c>
      <c r="E10">
        <v>0</v>
      </c>
      <c r="F10">
        <v>0</v>
      </c>
    </row>
    <row r="11" spans="1:6" x14ac:dyDescent="0.3">
      <c r="A11" t="s">
        <v>47</v>
      </c>
      <c r="B11" s="44">
        <v>33</v>
      </c>
      <c r="C11" t="s">
        <v>48</v>
      </c>
      <c r="D11" s="43">
        <v>65</v>
      </c>
      <c r="E11">
        <v>0</v>
      </c>
      <c r="F11">
        <v>0</v>
      </c>
    </row>
    <row r="12" spans="1:6" x14ac:dyDescent="0.3">
      <c r="A12" t="s">
        <v>47</v>
      </c>
      <c r="B12" s="44">
        <v>40</v>
      </c>
      <c r="C12" t="s">
        <v>48</v>
      </c>
      <c r="D12" s="43">
        <v>19</v>
      </c>
      <c r="E12">
        <v>0</v>
      </c>
      <c r="F12">
        <v>0</v>
      </c>
    </row>
    <row r="13" spans="1:6" x14ac:dyDescent="0.3">
      <c r="A13" t="s">
        <v>47</v>
      </c>
      <c r="B13" s="44" t="s">
        <v>49</v>
      </c>
      <c r="C13" t="s">
        <v>48</v>
      </c>
      <c r="D13" s="43">
        <v>4</v>
      </c>
      <c r="E13">
        <v>0</v>
      </c>
      <c r="F13">
        <v>0</v>
      </c>
    </row>
    <row r="14" spans="1:6" x14ac:dyDescent="0.3">
      <c r="A14" t="s">
        <v>47</v>
      </c>
      <c r="B14" s="44" t="s">
        <v>50</v>
      </c>
      <c r="C14" t="s">
        <v>48</v>
      </c>
      <c r="D14" s="43">
        <v>0</v>
      </c>
      <c r="E14">
        <v>4</v>
      </c>
      <c r="F14">
        <v>4</v>
      </c>
    </row>
    <row r="15" spans="1:6" x14ac:dyDescent="0.3">
      <c r="A15" t="s">
        <v>47</v>
      </c>
      <c r="B15" s="44">
        <v>20</v>
      </c>
      <c r="C15" t="s">
        <v>51</v>
      </c>
      <c r="D15" s="43">
        <v>28</v>
      </c>
      <c r="E15">
        <v>0</v>
      </c>
      <c r="F15">
        <v>0</v>
      </c>
    </row>
    <row r="16" spans="1:6" x14ac:dyDescent="0.3">
      <c r="A16" t="s">
        <v>47</v>
      </c>
      <c r="B16" s="44">
        <v>33</v>
      </c>
      <c r="C16" t="s">
        <v>51</v>
      </c>
      <c r="D16" s="43">
        <v>65</v>
      </c>
      <c r="E16">
        <v>0</v>
      </c>
      <c r="F16">
        <v>0</v>
      </c>
    </row>
    <row r="17" spans="1:6" x14ac:dyDescent="0.3">
      <c r="A17" t="s">
        <v>47</v>
      </c>
      <c r="B17" s="44">
        <v>40</v>
      </c>
      <c r="C17" t="s">
        <v>51</v>
      </c>
      <c r="D17" s="43">
        <v>19</v>
      </c>
      <c r="E17">
        <v>0</v>
      </c>
      <c r="F17">
        <v>0</v>
      </c>
    </row>
    <row r="18" spans="1:6" x14ac:dyDescent="0.3">
      <c r="A18" t="s">
        <v>47</v>
      </c>
      <c r="B18" s="44" t="s">
        <v>49</v>
      </c>
      <c r="C18" t="s">
        <v>51</v>
      </c>
      <c r="D18" s="43">
        <v>4</v>
      </c>
      <c r="E18">
        <v>0</v>
      </c>
      <c r="F18">
        <v>0</v>
      </c>
    </row>
    <row r="19" spans="1:6" x14ac:dyDescent="0.3">
      <c r="A19" t="s">
        <v>47</v>
      </c>
      <c r="B19" s="44" t="s">
        <v>50</v>
      </c>
      <c r="C19" t="s">
        <v>51</v>
      </c>
      <c r="D19" s="43">
        <v>0</v>
      </c>
      <c r="E19">
        <v>4</v>
      </c>
      <c r="F19">
        <v>4</v>
      </c>
    </row>
  </sheetData>
  <mergeCells count="1">
    <mergeCell ref="A1:F1"/>
  </mergeCells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F80D6E-E7B6-4945-A2CD-C9F5F990EE5A}">
  <dimension ref="A2:L82"/>
  <sheetViews>
    <sheetView workbookViewId="0">
      <pane ySplit="2" topLeftCell="A45" activePane="bottomLeft" state="frozen"/>
      <selection pane="bottomLeft" sqref="A1:XFD1048576"/>
    </sheetView>
  </sheetViews>
  <sheetFormatPr defaultRowHeight="14.4" x14ac:dyDescent="0.3"/>
  <cols>
    <col min="1" max="1" width="11.5546875" customWidth="1"/>
    <col min="2" max="2" width="9.6640625" style="3" customWidth="1"/>
    <col min="3" max="3" width="12.77734375" customWidth="1"/>
    <col min="4" max="4" width="9.33203125" customWidth="1"/>
    <col min="5" max="5" width="8" customWidth="1"/>
    <col min="6" max="6" width="7" customWidth="1"/>
    <col min="7" max="7" width="7.21875" customWidth="1"/>
    <col min="8" max="8" width="12.33203125" customWidth="1"/>
    <col min="9" max="9" width="12.88671875" customWidth="1"/>
    <col min="10" max="10" width="6.77734375" customWidth="1"/>
    <col min="11" max="11" width="8" customWidth="1"/>
  </cols>
  <sheetData>
    <row r="2" spans="1:12" x14ac:dyDescent="0.3">
      <c r="A2" s="1" t="s">
        <v>5</v>
      </c>
      <c r="B2" s="1" t="s">
        <v>12</v>
      </c>
      <c r="C2" s="2" t="s">
        <v>13</v>
      </c>
      <c r="D2" s="8" t="s">
        <v>14</v>
      </c>
      <c r="E2" s="7" t="s">
        <v>6</v>
      </c>
      <c r="F2" s="7" t="s">
        <v>8</v>
      </c>
      <c r="G2" s="7" t="s">
        <v>9</v>
      </c>
      <c r="H2" s="12" t="s">
        <v>10</v>
      </c>
      <c r="I2" s="12" t="s">
        <v>11</v>
      </c>
      <c r="J2" s="7" t="s">
        <v>7</v>
      </c>
      <c r="K2" s="7" t="s">
        <v>15</v>
      </c>
      <c r="L2" s="7" t="s">
        <v>17</v>
      </c>
    </row>
    <row r="3" spans="1:12" x14ac:dyDescent="0.3">
      <c r="A3" s="9">
        <v>45848</v>
      </c>
      <c r="B3" t="s">
        <v>0</v>
      </c>
      <c r="C3" s="10">
        <v>9951</v>
      </c>
      <c r="D3" s="10">
        <v>188</v>
      </c>
      <c r="E3">
        <v>4100</v>
      </c>
      <c r="F3">
        <v>469</v>
      </c>
      <c r="G3">
        <v>159</v>
      </c>
      <c r="H3">
        <v>77</v>
      </c>
      <c r="I3">
        <v>21</v>
      </c>
      <c r="J3">
        <v>787</v>
      </c>
      <c r="K3">
        <v>684</v>
      </c>
      <c r="L3" s="10">
        <f>SUM(C3:K3)</f>
        <v>16436</v>
      </c>
    </row>
    <row r="4" spans="1:12" x14ac:dyDescent="0.3">
      <c r="A4" s="9">
        <v>45848</v>
      </c>
      <c r="B4" t="s">
        <v>1</v>
      </c>
      <c r="C4" s="10">
        <v>19603</v>
      </c>
      <c r="D4" s="10">
        <v>278</v>
      </c>
      <c r="E4">
        <v>5780</v>
      </c>
      <c r="F4">
        <v>616</v>
      </c>
      <c r="G4">
        <v>170</v>
      </c>
      <c r="H4">
        <v>39</v>
      </c>
      <c r="I4">
        <v>14</v>
      </c>
      <c r="J4">
        <v>292</v>
      </c>
      <c r="L4" s="10">
        <f>SUM(C4:K4)</f>
        <v>26792</v>
      </c>
    </row>
    <row r="5" spans="1:12" x14ac:dyDescent="0.3">
      <c r="A5" s="9">
        <v>45848</v>
      </c>
      <c r="B5" t="s">
        <v>3</v>
      </c>
      <c r="C5" s="10">
        <v>35980</v>
      </c>
      <c r="D5" s="10">
        <v>377</v>
      </c>
      <c r="E5">
        <v>10920</v>
      </c>
      <c r="F5">
        <v>1350</v>
      </c>
      <c r="G5">
        <v>289</v>
      </c>
      <c r="H5">
        <v>214</v>
      </c>
      <c r="I5">
        <v>81</v>
      </c>
      <c r="J5">
        <v>703</v>
      </c>
      <c r="L5" s="10">
        <f>SUM(C5:K5)</f>
        <v>49914</v>
      </c>
    </row>
    <row r="6" spans="1:12" x14ac:dyDescent="0.3">
      <c r="A6" s="9">
        <v>45848</v>
      </c>
      <c r="B6" t="s">
        <v>4</v>
      </c>
      <c r="C6" s="10">
        <v>22882</v>
      </c>
      <c r="D6" s="10">
        <v>125</v>
      </c>
      <c r="E6">
        <v>507</v>
      </c>
      <c r="F6">
        <v>237</v>
      </c>
      <c r="G6">
        <v>101</v>
      </c>
      <c r="H6">
        <v>47</v>
      </c>
      <c r="I6">
        <v>1</v>
      </c>
      <c r="J6">
        <v>15</v>
      </c>
      <c r="L6" s="10">
        <f>SUM(C6:K6)</f>
        <v>23915</v>
      </c>
    </row>
    <row r="7" spans="1:12" x14ac:dyDescent="0.3">
      <c r="A7" s="9">
        <v>45848</v>
      </c>
      <c r="B7" t="s">
        <v>2</v>
      </c>
      <c r="C7" s="10">
        <v>7185</v>
      </c>
      <c r="D7" s="10">
        <v>347</v>
      </c>
      <c r="E7">
        <v>38</v>
      </c>
      <c r="F7">
        <v>36</v>
      </c>
      <c r="G7">
        <v>31</v>
      </c>
      <c r="H7">
        <v>28</v>
      </c>
      <c r="I7">
        <v>1</v>
      </c>
      <c r="J7">
        <v>2</v>
      </c>
      <c r="L7" s="10">
        <f>SUM(C7:K7)</f>
        <v>7668</v>
      </c>
    </row>
    <row r="8" spans="1:12" x14ac:dyDescent="0.3">
      <c r="A8" s="9">
        <v>45849</v>
      </c>
      <c r="B8" t="s">
        <v>0</v>
      </c>
      <c r="C8" s="10">
        <v>10064</v>
      </c>
      <c r="D8" s="10">
        <v>178</v>
      </c>
      <c r="E8">
        <v>8620</v>
      </c>
      <c r="F8">
        <v>1140</v>
      </c>
      <c r="G8">
        <v>363</v>
      </c>
      <c r="H8">
        <v>151</v>
      </c>
      <c r="I8">
        <v>48</v>
      </c>
      <c r="J8">
        <v>1520</v>
      </c>
      <c r="K8">
        <v>684</v>
      </c>
      <c r="L8" s="10">
        <f>SUM(C8:K8)</f>
        <v>22768</v>
      </c>
    </row>
    <row r="9" spans="1:12" x14ac:dyDescent="0.3">
      <c r="A9" s="9">
        <v>45849</v>
      </c>
      <c r="B9" t="s">
        <v>1</v>
      </c>
      <c r="C9" s="10">
        <v>19647</v>
      </c>
      <c r="D9" s="10">
        <v>263</v>
      </c>
      <c r="E9">
        <v>10000</v>
      </c>
      <c r="F9">
        <v>1150</v>
      </c>
      <c r="G9">
        <v>316</v>
      </c>
      <c r="H9">
        <v>60</v>
      </c>
      <c r="I9">
        <v>23</v>
      </c>
      <c r="J9">
        <v>471</v>
      </c>
      <c r="L9" s="10">
        <f>SUM(C9:K9)</f>
        <v>31930</v>
      </c>
    </row>
    <row r="10" spans="1:12" x14ac:dyDescent="0.3">
      <c r="A10" s="9">
        <v>45849</v>
      </c>
      <c r="B10" t="s">
        <v>3</v>
      </c>
      <c r="C10" s="10">
        <v>34079</v>
      </c>
      <c r="D10" s="10">
        <v>384</v>
      </c>
      <c r="E10">
        <v>12140</v>
      </c>
      <c r="F10">
        <v>1470</v>
      </c>
      <c r="G10">
        <v>293</v>
      </c>
      <c r="H10">
        <v>211</v>
      </c>
      <c r="I10">
        <v>76</v>
      </c>
      <c r="J10">
        <v>813</v>
      </c>
      <c r="L10" s="10">
        <f>SUM(C10:K10)</f>
        <v>49466</v>
      </c>
    </row>
    <row r="11" spans="1:12" x14ac:dyDescent="0.3">
      <c r="A11" s="9">
        <v>45849</v>
      </c>
      <c r="B11" t="s">
        <v>4</v>
      </c>
      <c r="C11" s="10">
        <v>22860</v>
      </c>
      <c r="D11" s="10">
        <v>173</v>
      </c>
      <c r="E11">
        <v>595</v>
      </c>
      <c r="F11">
        <v>233</v>
      </c>
      <c r="G11">
        <v>135</v>
      </c>
      <c r="H11">
        <v>47</v>
      </c>
      <c r="I11">
        <v>6</v>
      </c>
      <c r="J11">
        <v>23</v>
      </c>
      <c r="L11" s="10">
        <f>SUM(C11:K11)</f>
        <v>24072</v>
      </c>
    </row>
    <row r="12" spans="1:12" x14ac:dyDescent="0.3">
      <c r="A12" s="9">
        <v>45849</v>
      </c>
      <c r="B12" t="s">
        <v>2</v>
      </c>
      <c r="C12" s="10">
        <v>6725</v>
      </c>
      <c r="D12" s="10">
        <v>296</v>
      </c>
      <c r="E12">
        <v>43</v>
      </c>
      <c r="F12">
        <v>46</v>
      </c>
      <c r="G12">
        <v>48</v>
      </c>
      <c r="H12">
        <v>9</v>
      </c>
      <c r="I12">
        <v>2</v>
      </c>
      <c r="J12">
        <v>1</v>
      </c>
      <c r="L12" s="10">
        <f>SUM(C12:K12)</f>
        <v>7170</v>
      </c>
    </row>
    <row r="13" spans="1:12" x14ac:dyDescent="0.3">
      <c r="A13" s="9">
        <v>45850</v>
      </c>
      <c r="B13" t="s">
        <v>0</v>
      </c>
      <c r="C13" s="10">
        <v>8152</v>
      </c>
      <c r="D13" s="10">
        <v>110</v>
      </c>
      <c r="E13">
        <v>7000</v>
      </c>
      <c r="F13">
        <v>458</v>
      </c>
      <c r="G13">
        <v>85</v>
      </c>
      <c r="H13">
        <v>50</v>
      </c>
      <c r="I13">
        <v>24</v>
      </c>
      <c r="J13">
        <v>1170</v>
      </c>
      <c r="K13">
        <v>547</v>
      </c>
      <c r="L13" s="10">
        <f>SUM(C13:K13)</f>
        <v>17596</v>
      </c>
    </row>
    <row r="14" spans="1:12" x14ac:dyDescent="0.3">
      <c r="A14" s="9">
        <v>45850</v>
      </c>
      <c r="B14" t="s">
        <v>1</v>
      </c>
      <c r="C14" s="10">
        <v>16684</v>
      </c>
      <c r="D14" s="10">
        <v>221</v>
      </c>
      <c r="E14">
        <v>8800</v>
      </c>
      <c r="F14">
        <v>483</v>
      </c>
      <c r="G14">
        <v>135</v>
      </c>
      <c r="H14">
        <v>15</v>
      </c>
      <c r="I14">
        <v>22</v>
      </c>
      <c r="J14">
        <v>450</v>
      </c>
      <c r="L14" s="10">
        <f>SUM(C14:K14)</f>
        <v>26810</v>
      </c>
    </row>
    <row r="15" spans="1:12" x14ac:dyDescent="0.3">
      <c r="A15" s="9">
        <v>45850</v>
      </c>
      <c r="B15" t="s">
        <v>3</v>
      </c>
      <c r="C15" s="10">
        <v>35025</v>
      </c>
      <c r="D15" s="10">
        <v>294</v>
      </c>
      <c r="E15">
        <v>10730</v>
      </c>
      <c r="F15">
        <v>772</v>
      </c>
      <c r="G15">
        <v>123</v>
      </c>
      <c r="H15">
        <v>74</v>
      </c>
      <c r="I15">
        <v>23</v>
      </c>
      <c r="J15">
        <v>679</v>
      </c>
      <c r="L15" s="10">
        <f>SUM(C15:K15)</f>
        <v>47720</v>
      </c>
    </row>
    <row r="16" spans="1:12" x14ac:dyDescent="0.3">
      <c r="A16" s="9">
        <v>45850</v>
      </c>
      <c r="B16" t="s">
        <v>4</v>
      </c>
      <c r="C16" s="10">
        <v>20119</v>
      </c>
      <c r="D16" s="10">
        <v>89</v>
      </c>
      <c r="E16">
        <v>562</v>
      </c>
      <c r="F16">
        <v>156</v>
      </c>
      <c r="G16">
        <v>31</v>
      </c>
      <c r="H16">
        <v>29</v>
      </c>
      <c r="I16">
        <v>2</v>
      </c>
      <c r="J16">
        <v>20</v>
      </c>
      <c r="L16" s="10">
        <f>SUM(C16:K16)</f>
        <v>21008</v>
      </c>
    </row>
    <row r="17" spans="1:12" x14ac:dyDescent="0.3">
      <c r="A17" s="9">
        <v>45850</v>
      </c>
      <c r="B17" t="s">
        <v>2</v>
      </c>
      <c r="C17" s="10">
        <v>4470</v>
      </c>
      <c r="D17" s="10">
        <v>151</v>
      </c>
      <c r="E17">
        <v>64</v>
      </c>
      <c r="F17">
        <v>15</v>
      </c>
      <c r="G17">
        <v>20</v>
      </c>
      <c r="H17">
        <v>6</v>
      </c>
      <c r="I17">
        <v>0</v>
      </c>
      <c r="J17">
        <v>0</v>
      </c>
      <c r="L17" s="10">
        <f>SUM(C17:K17)</f>
        <v>4726</v>
      </c>
    </row>
    <row r="18" spans="1:12" x14ac:dyDescent="0.3">
      <c r="A18" s="9">
        <v>45851</v>
      </c>
      <c r="B18" t="s">
        <v>0</v>
      </c>
      <c r="C18" s="10">
        <v>7397</v>
      </c>
      <c r="D18" s="10">
        <v>200</v>
      </c>
      <c r="E18">
        <v>5300</v>
      </c>
      <c r="F18">
        <v>221</v>
      </c>
      <c r="G18">
        <v>45</v>
      </c>
      <c r="H18">
        <v>82</v>
      </c>
      <c r="I18">
        <v>36</v>
      </c>
      <c r="J18">
        <v>987</v>
      </c>
      <c r="K18">
        <v>547</v>
      </c>
      <c r="L18" s="10">
        <f>SUM(C18:K18)</f>
        <v>14815</v>
      </c>
    </row>
    <row r="19" spans="1:12" x14ac:dyDescent="0.3">
      <c r="A19" s="9">
        <v>45851</v>
      </c>
      <c r="B19" t="s">
        <v>1</v>
      </c>
      <c r="C19" s="10">
        <v>16514</v>
      </c>
      <c r="D19" s="10">
        <v>224</v>
      </c>
      <c r="E19">
        <v>6730</v>
      </c>
      <c r="F19">
        <v>221</v>
      </c>
      <c r="G19">
        <v>72</v>
      </c>
      <c r="H19">
        <v>29</v>
      </c>
      <c r="I19">
        <v>11</v>
      </c>
      <c r="J19">
        <v>445</v>
      </c>
      <c r="L19" s="10">
        <f>SUM(C19:K19)</f>
        <v>24246</v>
      </c>
    </row>
    <row r="20" spans="1:12" x14ac:dyDescent="0.3">
      <c r="A20" s="9">
        <v>45851</v>
      </c>
      <c r="B20" t="s">
        <v>3</v>
      </c>
      <c r="C20" s="10">
        <v>31954</v>
      </c>
      <c r="D20" s="10">
        <v>398</v>
      </c>
      <c r="E20">
        <v>8700</v>
      </c>
      <c r="F20">
        <v>401</v>
      </c>
      <c r="G20">
        <v>78</v>
      </c>
      <c r="H20">
        <v>160</v>
      </c>
      <c r="I20">
        <v>40</v>
      </c>
      <c r="J20">
        <v>750</v>
      </c>
      <c r="L20" s="10">
        <f>SUM(C20:K20)</f>
        <v>42481</v>
      </c>
    </row>
    <row r="21" spans="1:12" x14ac:dyDescent="0.3">
      <c r="A21" s="9">
        <v>45851</v>
      </c>
      <c r="B21" t="s">
        <v>4</v>
      </c>
      <c r="C21" s="10">
        <v>15693</v>
      </c>
      <c r="D21" s="10">
        <v>112</v>
      </c>
      <c r="E21">
        <v>411</v>
      </c>
      <c r="F21">
        <v>69</v>
      </c>
      <c r="G21">
        <v>23</v>
      </c>
      <c r="H21">
        <v>24</v>
      </c>
      <c r="I21">
        <v>1</v>
      </c>
      <c r="J21">
        <v>15</v>
      </c>
      <c r="L21" s="10">
        <f>SUM(C21:K21)</f>
        <v>16348</v>
      </c>
    </row>
    <row r="22" spans="1:12" x14ac:dyDescent="0.3">
      <c r="A22" s="9">
        <v>45851</v>
      </c>
      <c r="B22" t="s">
        <v>2</v>
      </c>
      <c r="C22" s="10">
        <v>5185</v>
      </c>
      <c r="D22" s="10">
        <v>257</v>
      </c>
      <c r="E22">
        <v>36</v>
      </c>
      <c r="F22">
        <v>9</v>
      </c>
      <c r="G22">
        <v>7</v>
      </c>
      <c r="H22">
        <v>26</v>
      </c>
      <c r="I22">
        <v>0</v>
      </c>
      <c r="J22">
        <v>0</v>
      </c>
      <c r="L22" s="10">
        <f>SUM(C22:K22)</f>
        <v>5520</v>
      </c>
    </row>
    <row r="23" spans="1:12" x14ac:dyDescent="0.3">
      <c r="A23" s="9">
        <v>45960</v>
      </c>
      <c r="B23" t="s">
        <v>0</v>
      </c>
      <c r="C23">
        <v>9273</v>
      </c>
      <c r="D23">
        <v>65</v>
      </c>
      <c r="E23">
        <v>4348</v>
      </c>
      <c r="F23">
        <v>491</v>
      </c>
      <c r="G23">
        <v>117</v>
      </c>
      <c r="H23">
        <v>15</v>
      </c>
      <c r="I23">
        <v>10</v>
      </c>
      <c r="J23">
        <v>568</v>
      </c>
      <c r="K23" s="10">
        <v>6</v>
      </c>
      <c r="L23" s="10">
        <f>SUM(C23:K23)</f>
        <v>14893</v>
      </c>
    </row>
    <row r="24" spans="1:12" x14ac:dyDescent="0.3">
      <c r="A24" s="9">
        <v>45960</v>
      </c>
      <c r="B24" t="s">
        <v>1</v>
      </c>
      <c r="C24">
        <v>16878</v>
      </c>
      <c r="D24">
        <v>36</v>
      </c>
      <c r="E24">
        <v>2257</v>
      </c>
      <c r="F24">
        <v>410</v>
      </c>
      <c r="G24">
        <v>105</v>
      </c>
      <c r="H24">
        <v>3</v>
      </c>
      <c r="I24">
        <v>4</v>
      </c>
      <c r="J24">
        <v>419</v>
      </c>
      <c r="K24" s="10">
        <v>0</v>
      </c>
      <c r="L24" s="10">
        <f>SUM(C24:K24)</f>
        <v>20112</v>
      </c>
    </row>
    <row r="25" spans="1:12" x14ac:dyDescent="0.3">
      <c r="A25" s="9">
        <v>45960</v>
      </c>
      <c r="B25" t="s">
        <v>3</v>
      </c>
      <c r="C25">
        <v>36261</v>
      </c>
      <c r="D25">
        <v>124</v>
      </c>
      <c r="E25">
        <v>4567</v>
      </c>
      <c r="F25">
        <v>581</v>
      </c>
      <c r="G25">
        <v>126</v>
      </c>
      <c r="H25">
        <v>29</v>
      </c>
      <c r="I25">
        <v>25</v>
      </c>
      <c r="J25">
        <v>538</v>
      </c>
      <c r="K25" s="10">
        <v>55</v>
      </c>
      <c r="L25" s="10">
        <f>SUM(C25:K25)</f>
        <v>42306</v>
      </c>
    </row>
    <row r="26" spans="1:12" x14ac:dyDescent="0.3">
      <c r="A26" s="9">
        <v>45960</v>
      </c>
      <c r="B26" t="s">
        <v>4</v>
      </c>
      <c r="C26">
        <v>21524</v>
      </c>
      <c r="D26">
        <v>50</v>
      </c>
      <c r="E26">
        <v>418</v>
      </c>
      <c r="F26">
        <v>109</v>
      </c>
      <c r="G26">
        <v>51</v>
      </c>
      <c r="H26">
        <v>6</v>
      </c>
      <c r="I26">
        <v>8</v>
      </c>
      <c r="J26">
        <v>9</v>
      </c>
      <c r="K26" s="10">
        <v>1</v>
      </c>
      <c r="L26" s="10">
        <f>SUM(C26:K26)</f>
        <v>22176</v>
      </c>
    </row>
    <row r="27" spans="1:12" x14ac:dyDescent="0.3">
      <c r="A27" s="9">
        <v>45960</v>
      </c>
      <c r="B27" s="3" t="s">
        <v>2</v>
      </c>
      <c r="C27">
        <v>8306</v>
      </c>
      <c r="D27">
        <v>210</v>
      </c>
      <c r="E27">
        <v>31</v>
      </c>
      <c r="F27">
        <v>35</v>
      </c>
      <c r="G27">
        <v>53</v>
      </c>
      <c r="H27">
        <v>13</v>
      </c>
      <c r="I27">
        <v>1</v>
      </c>
      <c r="J27">
        <v>0</v>
      </c>
      <c r="K27" s="10">
        <v>0</v>
      </c>
      <c r="L27" s="10">
        <f>SUM(C27:K27)</f>
        <v>8649</v>
      </c>
    </row>
    <row r="28" spans="1:12" x14ac:dyDescent="0.3">
      <c r="A28" s="9">
        <v>45961</v>
      </c>
      <c r="B28" s="3" t="s">
        <v>0</v>
      </c>
      <c r="C28">
        <v>10915</v>
      </c>
      <c r="D28">
        <v>88</v>
      </c>
      <c r="E28">
        <v>5150</v>
      </c>
      <c r="F28">
        <v>517</v>
      </c>
      <c r="G28">
        <v>120</v>
      </c>
      <c r="H28">
        <v>12</v>
      </c>
      <c r="I28">
        <v>12</v>
      </c>
      <c r="J28">
        <v>571</v>
      </c>
      <c r="K28" s="10">
        <v>8</v>
      </c>
      <c r="L28" s="10">
        <f>SUM(C28:K28)</f>
        <v>17393</v>
      </c>
    </row>
    <row r="29" spans="1:12" x14ac:dyDescent="0.3">
      <c r="A29" s="9">
        <v>45961</v>
      </c>
      <c r="B29" s="3" t="s">
        <v>1</v>
      </c>
      <c r="C29">
        <v>17240</v>
      </c>
      <c r="D29">
        <v>41</v>
      </c>
      <c r="E29">
        <v>1919</v>
      </c>
      <c r="F29">
        <v>348</v>
      </c>
      <c r="G29">
        <v>120</v>
      </c>
      <c r="H29">
        <v>8</v>
      </c>
      <c r="I29">
        <v>5</v>
      </c>
      <c r="J29">
        <v>336</v>
      </c>
      <c r="K29" s="10">
        <v>2</v>
      </c>
      <c r="L29" s="10">
        <f>SUM(C29:K29)</f>
        <v>20019</v>
      </c>
    </row>
    <row r="30" spans="1:12" x14ac:dyDescent="0.3">
      <c r="A30" s="9">
        <v>45961</v>
      </c>
      <c r="B30" s="3" t="s">
        <v>3</v>
      </c>
      <c r="C30">
        <v>44281</v>
      </c>
      <c r="D30">
        <v>122</v>
      </c>
      <c r="E30">
        <v>5560</v>
      </c>
      <c r="F30">
        <v>638</v>
      </c>
      <c r="G30">
        <v>153</v>
      </c>
      <c r="H30">
        <v>24</v>
      </c>
      <c r="I30">
        <v>28</v>
      </c>
      <c r="J30">
        <v>470</v>
      </c>
      <c r="K30" s="10">
        <v>105</v>
      </c>
      <c r="L30" s="10">
        <f>SUM(C30:K30)</f>
        <v>51381</v>
      </c>
    </row>
    <row r="31" spans="1:12" x14ac:dyDescent="0.3">
      <c r="A31" s="9">
        <v>45961</v>
      </c>
      <c r="B31" s="3" t="s">
        <v>35</v>
      </c>
      <c r="C31">
        <v>18731</v>
      </c>
      <c r="D31">
        <v>30</v>
      </c>
      <c r="E31">
        <v>386</v>
      </c>
      <c r="F31">
        <v>108</v>
      </c>
      <c r="G31">
        <v>73</v>
      </c>
      <c r="H31">
        <v>2</v>
      </c>
      <c r="I31">
        <v>5</v>
      </c>
      <c r="J31">
        <v>7</v>
      </c>
      <c r="K31" s="10">
        <v>3</v>
      </c>
      <c r="L31" s="10">
        <f>SUM(C31:K31)</f>
        <v>19345</v>
      </c>
    </row>
    <row r="32" spans="1:12" x14ac:dyDescent="0.3">
      <c r="A32" s="9">
        <v>45961</v>
      </c>
      <c r="B32" s="3" t="s">
        <v>2</v>
      </c>
      <c r="C32">
        <v>7953</v>
      </c>
      <c r="D32">
        <v>158</v>
      </c>
      <c r="E32">
        <v>47</v>
      </c>
      <c r="F32">
        <v>32</v>
      </c>
      <c r="G32">
        <v>48</v>
      </c>
      <c r="H32">
        <v>9</v>
      </c>
      <c r="I32">
        <v>1</v>
      </c>
      <c r="J32">
        <v>0</v>
      </c>
      <c r="K32" s="10">
        <v>0</v>
      </c>
      <c r="L32" s="10">
        <f>SUM(C32:K32)</f>
        <v>8248</v>
      </c>
    </row>
    <row r="33" spans="1:12" x14ac:dyDescent="0.3">
      <c r="A33" s="9">
        <v>45962</v>
      </c>
      <c r="B33" s="3" t="s">
        <v>0</v>
      </c>
      <c r="C33">
        <v>11055</v>
      </c>
      <c r="D33">
        <v>124</v>
      </c>
      <c r="E33">
        <v>4672</v>
      </c>
      <c r="F33">
        <v>263</v>
      </c>
      <c r="G33">
        <v>51</v>
      </c>
      <c r="H33">
        <v>31</v>
      </c>
      <c r="I33">
        <v>22</v>
      </c>
      <c r="J33">
        <v>319</v>
      </c>
      <c r="K33" s="10">
        <v>1</v>
      </c>
      <c r="L33" s="10">
        <f>SUM(C33:K33)</f>
        <v>16538</v>
      </c>
    </row>
    <row r="34" spans="1:12" x14ac:dyDescent="0.3">
      <c r="A34" s="9">
        <v>45962</v>
      </c>
      <c r="B34" s="3" t="s">
        <v>1</v>
      </c>
      <c r="C34">
        <v>31411</v>
      </c>
      <c r="D34">
        <v>39</v>
      </c>
      <c r="E34">
        <v>1778</v>
      </c>
      <c r="F34">
        <v>207</v>
      </c>
      <c r="G34">
        <v>38</v>
      </c>
      <c r="H34">
        <v>7</v>
      </c>
      <c r="I34">
        <v>4</v>
      </c>
      <c r="J34">
        <v>263</v>
      </c>
      <c r="K34" s="10">
        <v>1</v>
      </c>
      <c r="L34" s="10">
        <f>SUM(C34:K34)</f>
        <v>33748</v>
      </c>
    </row>
    <row r="35" spans="1:12" x14ac:dyDescent="0.3">
      <c r="A35" s="9">
        <v>45962</v>
      </c>
      <c r="B35" s="3" t="s">
        <v>3</v>
      </c>
      <c r="C35">
        <v>71132</v>
      </c>
      <c r="D35">
        <v>144</v>
      </c>
      <c r="E35">
        <v>4867</v>
      </c>
      <c r="F35">
        <v>354</v>
      </c>
      <c r="G35">
        <v>63</v>
      </c>
      <c r="H35">
        <v>26</v>
      </c>
      <c r="I35">
        <v>26</v>
      </c>
      <c r="J35">
        <v>339</v>
      </c>
      <c r="K35" s="10">
        <v>32</v>
      </c>
      <c r="L35" s="10">
        <f>SUM(C35:K35)</f>
        <v>76983</v>
      </c>
    </row>
    <row r="36" spans="1:12" x14ac:dyDescent="0.3">
      <c r="A36" s="9">
        <v>45962</v>
      </c>
      <c r="B36" s="3" t="s">
        <v>36</v>
      </c>
      <c r="C36">
        <v>22133</v>
      </c>
      <c r="D36">
        <v>43</v>
      </c>
      <c r="E36">
        <v>336</v>
      </c>
      <c r="F36">
        <v>67</v>
      </c>
      <c r="G36">
        <v>16</v>
      </c>
      <c r="H36">
        <v>6</v>
      </c>
      <c r="I36">
        <v>3</v>
      </c>
      <c r="J36">
        <v>8</v>
      </c>
      <c r="K36" s="10">
        <v>2</v>
      </c>
      <c r="L36" s="10">
        <f>SUM(C36:K36)</f>
        <v>22614</v>
      </c>
    </row>
    <row r="37" spans="1:12" x14ac:dyDescent="0.3">
      <c r="A37" s="9">
        <v>45962</v>
      </c>
      <c r="B37" s="3" t="s">
        <v>2</v>
      </c>
      <c r="C37">
        <v>6244</v>
      </c>
      <c r="D37">
        <v>99</v>
      </c>
      <c r="E37">
        <v>27</v>
      </c>
      <c r="F37">
        <v>2</v>
      </c>
      <c r="G37">
        <v>6</v>
      </c>
      <c r="H37">
        <v>1</v>
      </c>
      <c r="I37">
        <v>0</v>
      </c>
      <c r="J37">
        <v>0</v>
      </c>
      <c r="K37" s="10">
        <v>0</v>
      </c>
      <c r="L37" s="10">
        <f>SUM(C37:K37)</f>
        <v>6379</v>
      </c>
    </row>
    <row r="38" spans="1:12" x14ac:dyDescent="0.3">
      <c r="A38" s="9">
        <v>45963</v>
      </c>
      <c r="B38" s="3" t="s">
        <v>0</v>
      </c>
      <c r="C38">
        <v>3854</v>
      </c>
      <c r="D38">
        <v>14</v>
      </c>
      <c r="E38">
        <v>3708</v>
      </c>
      <c r="F38">
        <v>178</v>
      </c>
      <c r="G38">
        <v>18</v>
      </c>
      <c r="H38">
        <v>3</v>
      </c>
      <c r="I38">
        <v>10</v>
      </c>
      <c r="J38">
        <v>314</v>
      </c>
      <c r="K38" s="10">
        <v>7</v>
      </c>
      <c r="L38" s="10">
        <f>SUM(C38:K38)</f>
        <v>8106</v>
      </c>
    </row>
    <row r="39" spans="1:12" x14ac:dyDescent="0.3">
      <c r="A39" s="9">
        <v>45963</v>
      </c>
      <c r="B39" s="3" t="s">
        <v>1</v>
      </c>
      <c r="C39">
        <v>13079</v>
      </c>
      <c r="D39">
        <v>10</v>
      </c>
      <c r="E39">
        <v>1796</v>
      </c>
      <c r="F39">
        <v>104</v>
      </c>
      <c r="G39">
        <v>18</v>
      </c>
      <c r="H39">
        <v>0</v>
      </c>
      <c r="I39">
        <v>2</v>
      </c>
      <c r="J39">
        <v>192</v>
      </c>
      <c r="K39" s="10">
        <v>0</v>
      </c>
      <c r="L39" s="10">
        <f>SUM(C39:K39)</f>
        <v>15201</v>
      </c>
    </row>
    <row r="40" spans="1:12" x14ac:dyDescent="0.3">
      <c r="A40" s="9">
        <v>45963</v>
      </c>
      <c r="B40" s="3" t="s">
        <v>3</v>
      </c>
      <c r="C40">
        <v>24900</v>
      </c>
      <c r="D40">
        <v>23</v>
      </c>
      <c r="E40">
        <v>4073</v>
      </c>
      <c r="F40">
        <v>203</v>
      </c>
      <c r="G40">
        <v>36</v>
      </c>
      <c r="H40">
        <v>2</v>
      </c>
      <c r="I40">
        <v>5</v>
      </c>
      <c r="J40">
        <v>322</v>
      </c>
      <c r="K40" s="10">
        <v>1</v>
      </c>
      <c r="L40" s="10">
        <f>SUM(C40:K40)</f>
        <v>29565</v>
      </c>
    </row>
    <row r="41" spans="1:12" x14ac:dyDescent="0.3">
      <c r="A41" s="9">
        <v>45963</v>
      </c>
      <c r="B41" s="3" t="s">
        <v>37</v>
      </c>
      <c r="C41">
        <v>8335</v>
      </c>
      <c r="D41">
        <v>9</v>
      </c>
      <c r="E41">
        <v>304</v>
      </c>
      <c r="F41">
        <v>54</v>
      </c>
      <c r="G41">
        <v>9</v>
      </c>
      <c r="H41">
        <v>3</v>
      </c>
      <c r="I41">
        <v>7</v>
      </c>
      <c r="J41">
        <v>7</v>
      </c>
      <c r="K41" s="10">
        <v>1</v>
      </c>
      <c r="L41" s="10">
        <f>SUM(C41:K41)</f>
        <v>8729</v>
      </c>
    </row>
    <row r="42" spans="1:12" x14ac:dyDescent="0.3">
      <c r="A42" s="9">
        <v>45963</v>
      </c>
      <c r="B42" s="3" t="s">
        <v>2</v>
      </c>
      <c r="C42">
        <v>2236</v>
      </c>
      <c r="D42">
        <v>18</v>
      </c>
      <c r="E42">
        <v>21</v>
      </c>
      <c r="F42">
        <v>1</v>
      </c>
      <c r="G42">
        <v>2</v>
      </c>
      <c r="H42">
        <v>0</v>
      </c>
      <c r="I42">
        <v>0</v>
      </c>
      <c r="J42">
        <v>0</v>
      </c>
      <c r="K42" s="10">
        <v>0</v>
      </c>
      <c r="L42" s="10">
        <f>SUM(C42:K42)</f>
        <v>2278</v>
      </c>
    </row>
    <row r="43" spans="1:12" x14ac:dyDescent="0.3">
      <c r="A43" s="9">
        <v>46051</v>
      </c>
      <c r="B43" s="3" t="s">
        <v>0</v>
      </c>
      <c r="C43">
        <v>7394</v>
      </c>
      <c r="D43">
        <v>33</v>
      </c>
      <c r="E43">
        <v>3942</v>
      </c>
      <c r="F43">
        <v>437</v>
      </c>
      <c r="G43">
        <v>96</v>
      </c>
      <c r="H43">
        <v>0</v>
      </c>
      <c r="I43">
        <v>20</v>
      </c>
      <c r="J43">
        <v>567</v>
      </c>
      <c r="K43">
        <v>0</v>
      </c>
      <c r="L43" s="10">
        <f>SUM(C43:K43)</f>
        <v>12489</v>
      </c>
    </row>
    <row r="44" spans="1:12" x14ac:dyDescent="0.3">
      <c r="A44" s="9">
        <v>46051</v>
      </c>
      <c r="B44" s="3" t="s">
        <v>1</v>
      </c>
      <c r="C44">
        <v>10062</v>
      </c>
      <c r="D44">
        <v>12</v>
      </c>
      <c r="E44">
        <v>2386</v>
      </c>
      <c r="F44">
        <v>329</v>
      </c>
      <c r="G44">
        <v>107</v>
      </c>
      <c r="H44">
        <v>0</v>
      </c>
      <c r="I44">
        <v>4</v>
      </c>
      <c r="J44">
        <v>287</v>
      </c>
      <c r="K44">
        <v>0</v>
      </c>
      <c r="L44" s="10">
        <f>SUM(C44:K44)</f>
        <v>13187</v>
      </c>
    </row>
    <row r="45" spans="1:12" x14ac:dyDescent="0.3">
      <c r="A45" s="9">
        <v>46051</v>
      </c>
      <c r="B45" s="3" t="s">
        <v>3</v>
      </c>
      <c r="C45">
        <v>15902</v>
      </c>
      <c r="D45">
        <v>24</v>
      </c>
      <c r="E45">
        <v>3414</v>
      </c>
      <c r="F45">
        <v>564</v>
      </c>
      <c r="G45">
        <v>115</v>
      </c>
      <c r="H45">
        <v>0</v>
      </c>
      <c r="I45">
        <v>18</v>
      </c>
      <c r="J45">
        <v>542</v>
      </c>
      <c r="K45">
        <v>43</v>
      </c>
      <c r="L45" s="10">
        <f>SUM(C45:K45)</f>
        <v>20622</v>
      </c>
    </row>
    <row r="46" spans="1:12" x14ac:dyDescent="0.3">
      <c r="A46" s="9">
        <v>46051</v>
      </c>
      <c r="B46" s="3" t="s">
        <v>4</v>
      </c>
      <c r="C46">
        <v>16086</v>
      </c>
      <c r="D46">
        <v>12</v>
      </c>
      <c r="E46">
        <v>562</v>
      </c>
      <c r="F46">
        <v>162</v>
      </c>
      <c r="G46">
        <v>71</v>
      </c>
      <c r="H46">
        <v>5</v>
      </c>
      <c r="I46">
        <v>8</v>
      </c>
      <c r="J46">
        <v>12</v>
      </c>
      <c r="K46">
        <v>0</v>
      </c>
      <c r="L46" s="10">
        <f>SUM(C46:K46)</f>
        <v>16918</v>
      </c>
    </row>
    <row r="47" spans="1:12" x14ac:dyDescent="0.3">
      <c r="A47" s="9">
        <v>46051</v>
      </c>
      <c r="B47" s="3" t="s">
        <v>2</v>
      </c>
      <c r="C47">
        <v>4774</v>
      </c>
      <c r="D47">
        <v>54</v>
      </c>
      <c r="E47">
        <v>26</v>
      </c>
      <c r="F47">
        <v>12</v>
      </c>
      <c r="G47">
        <v>8</v>
      </c>
      <c r="H47">
        <v>0</v>
      </c>
      <c r="I47">
        <v>0</v>
      </c>
      <c r="J47">
        <v>0</v>
      </c>
      <c r="K47">
        <v>0</v>
      </c>
      <c r="L47" s="10">
        <f>SUM(C47:K47)</f>
        <v>4874</v>
      </c>
    </row>
    <row r="48" spans="1:12" x14ac:dyDescent="0.3">
      <c r="A48" s="9">
        <v>46052</v>
      </c>
      <c r="B48" s="3" t="s">
        <v>0</v>
      </c>
      <c r="C48">
        <v>8038</v>
      </c>
      <c r="D48">
        <v>32</v>
      </c>
      <c r="E48">
        <v>4726</v>
      </c>
      <c r="F48">
        <v>416</v>
      </c>
      <c r="G48">
        <v>114</v>
      </c>
      <c r="H48">
        <v>2</v>
      </c>
      <c r="I48">
        <v>16</v>
      </c>
      <c r="J48">
        <v>624</v>
      </c>
      <c r="K48">
        <v>0</v>
      </c>
      <c r="L48" s="10">
        <f>SUM(C48:K48)</f>
        <v>13968</v>
      </c>
    </row>
    <row r="49" spans="1:12" x14ac:dyDescent="0.3">
      <c r="A49" s="9">
        <v>46052</v>
      </c>
      <c r="B49" s="3" t="s">
        <v>1</v>
      </c>
      <c r="C49">
        <v>10392</v>
      </c>
      <c r="D49">
        <v>13</v>
      </c>
      <c r="E49">
        <v>2774</v>
      </c>
      <c r="F49">
        <v>331</v>
      </c>
      <c r="G49">
        <v>92</v>
      </c>
      <c r="H49">
        <v>1</v>
      </c>
      <c r="I49">
        <v>0</v>
      </c>
      <c r="J49">
        <v>389</v>
      </c>
      <c r="K49">
        <v>0</v>
      </c>
      <c r="L49" s="10">
        <f>SUM(C49:K49)</f>
        <v>13992</v>
      </c>
    </row>
    <row r="50" spans="1:12" x14ac:dyDescent="0.3">
      <c r="A50" s="9">
        <v>46052</v>
      </c>
      <c r="B50" s="3" t="s">
        <v>3</v>
      </c>
      <c r="C50">
        <v>22366</v>
      </c>
      <c r="D50">
        <v>27</v>
      </c>
      <c r="E50">
        <v>4432</v>
      </c>
      <c r="F50">
        <v>507</v>
      </c>
      <c r="G50">
        <v>120</v>
      </c>
      <c r="H50">
        <v>4</v>
      </c>
      <c r="I50">
        <v>16</v>
      </c>
      <c r="J50">
        <v>748</v>
      </c>
      <c r="K50">
        <v>95</v>
      </c>
      <c r="L50" s="10">
        <f>SUM(C50:K50)</f>
        <v>28315</v>
      </c>
    </row>
    <row r="51" spans="1:12" x14ac:dyDescent="0.3">
      <c r="A51" s="9">
        <v>46052</v>
      </c>
      <c r="B51" s="3" t="s">
        <v>4</v>
      </c>
      <c r="C51">
        <v>16812</v>
      </c>
      <c r="D51">
        <v>12</v>
      </c>
      <c r="E51">
        <v>649</v>
      </c>
      <c r="F51">
        <v>196</v>
      </c>
      <c r="G51">
        <v>91</v>
      </c>
      <c r="H51">
        <v>6</v>
      </c>
      <c r="I51">
        <v>7</v>
      </c>
      <c r="J51">
        <v>19</v>
      </c>
      <c r="K51">
        <v>0</v>
      </c>
      <c r="L51" s="10">
        <f>SUM(C51:K51)</f>
        <v>17792</v>
      </c>
    </row>
    <row r="52" spans="1:12" x14ac:dyDescent="0.3">
      <c r="A52" s="9">
        <v>46052</v>
      </c>
      <c r="B52" s="3" t="s">
        <v>2</v>
      </c>
      <c r="C52">
        <v>4403</v>
      </c>
      <c r="D52">
        <v>63</v>
      </c>
      <c r="E52">
        <v>39</v>
      </c>
      <c r="F52">
        <v>16</v>
      </c>
      <c r="G52">
        <v>14</v>
      </c>
      <c r="H52">
        <v>1</v>
      </c>
      <c r="I52">
        <v>0</v>
      </c>
      <c r="J52">
        <v>0</v>
      </c>
      <c r="K52">
        <v>0</v>
      </c>
      <c r="L52" s="10">
        <f>SUM(C52:K52)</f>
        <v>4536</v>
      </c>
    </row>
    <row r="53" spans="1:12" x14ac:dyDescent="0.3">
      <c r="A53" s="9">
        <v>46053</v>
      </c>
      <c r="B53" s="3" t="s">
        <v>0</v>
      </c>
      <c r="C53">
        <v>5722</v>
      </c>
      <c r="D53">
        <v>33</v>
      </c>
      <c r="E53">
        <v>3880</v>
      </c>
      <c r="F53">
        <v>178</v>
      </c>
      <c r="G53">
        <v>27</v>
      </c>
      <c r="H53">
        <v>10</v>
      </c>
      <c r="I53">
        <v>10</v>
      </c>
      <c r="J53">
        <v>322</v>
      </c>
      <c r="K53">
        <v>0</v>
      </c>
      <c r="L53" s="10">
        <f>SUM(C53:K53)</f>
        <v>10182</v>
      </c>
    </row>
    <row r="54" spans="1:12" x14ac:dyDescent="0.3">
      <c r="A54" s="9">
        <v>46053</v>
      </c>
      <c r="B54" s="3" t="s">
        <v>1</v>
      </c>
      <c r="C54">
        <v>10142</v>
      </c>
      <c r="D54">
        <v>16</v>
      </c>
      <c r="E54">
        <v>2832</v>
      </c>
      <c r="F54">
        <v>188</v>
      </c>
      <c r="G54">
        <v>33</v>
      </c>
      <c r="H54">
        <v>0</v>
      </c>
      <c r="I54">
        <v>1</v>
      </c>
      <c r="J54">
        <v>249</v>
      </c>
      <c r="K54">
        <v>0</v>
      </c>
      <c r="L54" s="10">
        <f>SUM(C54:K54)</f>
        <v>13461</v>
      </c>
    </row>
    <row r="55" spans="1:12" x14ac:dyDescent="0.3">
      <c r="A55" s="9">
        <v>46053</v>
      </c>
      <c r="B55" s="3" t="s">
        <v>3</v>
      </c>
      <c r="C55">
        <v>20686</v>
      </c>
      <c r="D55">
        <v>33</v>
      </c>
      <c r="E55">
        <v>3941</v>
      </c>
      <c r="F55">
        <v>282</v>
      </c>
      <c r="G55">
        <v>43</v>
      </c>
      <c r="H55">
        <v>6</v>
      </c>
      <c r="I55">
        <v>22</v>
      </c>
      <c r="J55">
        <v>475</v>
      </c>
      <c r="K55">
        <v>49</v>
      </c>
      <c r="L55" s="10">
        <f>SUM(C55:K55)</f>
        <v>25537</v>
      </c>
    </row>
    <row r="56" spans="1:12" x14ac:dyDescent="0.3">
      <c r="A56" s="9">
        <v>46053</v>
      </c>
      <c r="B56" s="3" t="s">
        <v>4</v>
      </c>
      <c r="C56">
        <v>12386</v>
      </c>
      <c r="D56">
        <v>13</v>
      </c>
      <c r="E56">
        <v>473</v>
      </c>
      <c r="F56">
        <v>76</v>
      </c>
      <c r="G56">
        <v>32</v>
      </c>
      <c r="H56">
        <v>6</v>
      </c>
      <c r="I56">
        <v>6</v>
      </c>
      <c r="J56">
        <v>8</v>
      </c>
      <c r="K56">
        <v>0</v>
      </c>
      <c r="L56" s="10">
        <f>SUM(C56:K56)</f>
        <v>13000</v>
      </c>
    </row>
    <row r="57" spans="1:12" x14ac:dyDescent="0.3">
      <c r="A57" s="9">
        <v>46053</v>
      </c>
      <c r="B57" s="3" t="s">
        <v>2</v>
      </c>
      <c r="C57">
        <v>3485</v>
      </c>
      <c r="D57">
        <v>34</v>
      </c>
      <c r="E57">
        <v>42</v>
      </c>
      <c r="F57">
        <v>4</v>
      </c>
      <c r="G57">
        <v>4</v>
      </c>
      <c r="H57">
        <v>4</v>
      </c>
      <c r="I57">
        <v>0</v>
      </c>
      <c r="J57">
        <v>0</v>
      </c>
      <c r="K57">
        <v>0</v>
      </c>
      <c r="L57" s="10">
        <f>SUM(C57:K57)</f>
        <v>3573</v>
      </c>
    </row>
    <row r="58" spans="1:12" x14ac:dyDescent="0.3">
      <c r="A58" s="9">
        <v>46054</v>
      </c>
      <c r="B58" s="3" t="s">
        <v>0</v>
      </c>
      <c r="C58">
        <v>3844</v>
      </c>
      <c r="D58">
        <v>18</v>
      </c>
      <c r="E58">
        <v>3128</v>
      </c>
      <c r="F58">
        <v>113</v>
      </c>
      <c r="G58">
        <v>24</v>
      </c>
      <c r="H58">
        <v>7</v>
      </c>
      <c r="I58">
        <v>3</v>
      </c>
      <c r="J58">
        <v>292</v>
      </c>
      <c r="K58">
        <v>0</v>
      </c>
      <c r="L58" s="10">
        <f>SUM(C58:K58)</f>
        <v>7429</v>
      </c>
    </row>
    <row r="59" spans="1:12" x14ac:dyDescent="0.3">
      <c r="A59" s="9">
        <v>46054</v>
      </c>
      <c r="B59" s="3" t="s">
        <v>1</v>
      </c>
      <c r="C59">
        <v>7950</v>
      </c>
      <c r="D59">
        <v>32</v>
      </c>
      <c r="E59">
        <v>2751</v>
      </c>
      <c r="F59">
        <v>97</v>
      </c>
      <c r="G59">
        <v>28</v>
      </c>
      <c r="H59">
        <v>1</v>
      </c>
      <c r="I59">
        <v>2</v>
      </c>
      <c r="J59">
        <v>252</v>
      </c>
      <c r="K59">
        <v>0</v>
      </c>
      <c r="L59" s="10">
        <f>SUM(C59:K59)</f>
        <v>11113</v>
      </c>
    </row>
    <row r="60" spans="1:12" x14ac:dyDescent="0.3">
      <c r="A60" s="9">
        <v>46054</v>
      </c>
      <c r="B60" s="3" t="s">
        <v>3</v>
      </c>
      <c r="C60">
        <v>14638</v>
      </c>
      <c r="D60">
        <v>32</v>
      </c>
      <c r="E60">
        <v>3364</v>
      </c>
      <c r="F60">
        <v>146</v>
      </c>
      <c r="G60">
        <v>35</v>
      </c>
      <c r="H60">
        <v>6</v>
      </c>
      <c r="I60">
        <v>17</v>
      </c>
      <c r="J60">
        <v>540</v>
      </c>
      <c r="K60">
        <v>63</v>
      </c>
      <c r="L60" s="10">
        <f>SUM(C60:K60)</f>
        <v>18841</v>
      </c>
    </row>
    <row r="61" spans="1:12" x14ac:dyDescent="0.3">
      <c r="A61" s="9">
        <v>46054</v>
      </c>
      <c r="B61" s="3" t="s">
        <v>4</v>
      </c>
      <c r="C61">
        <v>8443</v>
      </c>
      <c r="D61">
        <v>14</v>
      </c>
      <c r="E61">
        <v>463</v>
      </c>
      <c r="F61">
        <v>58</v>
      </c>
      <c r="G61">
        <v>13</v>
      </c>
      <c r="H61">
        <v>8</v>
      </c>
      <c r="I61">
        <v>3</v>
      </c>
      <c r="J61">
        <v>3</v>
      </c>
      <c r="K61">
        <v>0</v>
      </c>
      <c r="L61" s="10">
        <f>SUM(C61:K61)</f>
        <v>9005</v>
      </c>
    </row>
    <row r="62" spans="1:12" x14ac:dyDescent="0.3">
      <c r="A62" s="9">
        <v>46054</v>
      </c>
      <c r="B62" s="3" t="s">
        <v>2</v>
      </c>
      <c r="C62">
        <v>2156</v>
      </c>
      <c r="D62">
        <v>34</v>
      </c>
      <c r="E62">
        <v>25</v>
      </c>
      <c r="F62">
        <v>9</v>
      </c>
      <c r="G62">
        <v>2</v>
      </c>
      <c r="H62">
        <v>2</v>
      </c>
      <c r="I62">
        <v>0</v>
      </c>
      <c r="J62">
        <v>0</v>
      </c>
      <c r="K62">
        <v>0</v>
      </c>
      <c r="L62" s="10">
        <f>SUM(C62:K62)</f>
        <v>2228</v>
      </c>
    </row>
    <row r="63" spans="1:12" x14ac:dyDescent="0.3">
      <c r="A63" s="67">
        <v>46114</v>
      </c>
      <c r="B63" s="3" t="s">
        <v>0</v>
      </c>
      <c r="C63">
        <v>13148</v>
      </c>
      <c r="D63">
        <v>145</v>
      </c>
      <c r="E63">
        <v>4943</v>
      </c>
      <c r="F63">
        <v>599</v>
      </c>
      <c r="G63">
        <v>129</v>
      </c>
      <c r="H63">
        <v>45</v>
      </c>
      <c r="I63">
        <v>25</v>
      </c>
      <c r="J63">
        <v>601</v>
      </c>
      <c r="K63">
        <v>0</v>
      </c>
      <c r="L63" s="10">
        <f>SUM(C63:K63)</f>
        <v>19635</v>
      </c>
    </row>
    <row r="64" spans="1:12" x14ac:dyDescent="0.3">
      <c r="A64" s="67">
        <v>46114</v>
      </c>
      <c r="B64" s="3" t="s">
        <v>1</v>
      </c>
      <c r="C64">
        <v>28411</v>
      </c>
      <c r="D64">
        <v>89</v>
      </c>
      <c r="E64">
        <v>2922</v>
      </c>
      <c r="F64">
        <v>492</v>
      </c>
      <c r="G64">
        <v>115</v>
      </c>
      <c r="H64">
        <v>27</v>
      </c>
      <c r="I64">
        <v>3</v>
      </c>
      <c r="J64">
        <v>608</v>
      </c>
      <c r="K64">
        <v>0</v>
      </c>
      <c r="L64" s="10">
        <f>SUM(C64:K64)</f>
        <v>32667</v>
      </c>
    </row>
    <row r="65" spans="1:12" x14ac:dyDescent="0.3">
      <c r="A65" s="67">
        <v>46114</v>
      </c>
      <c r="B65" s="3" t="s">
        <v>3</v>
      </c>
      <c r="C65">
        <v>70849</v>
      </c>
      <c r="D65">
        <v>281</v>
      </c>
      <c r="E65">
        <v>5237</v>
      </c>
      <c r="F65">
        <v>718</v>
      </c>
      <c r="G65">
        <v>154</v>
      </c>
      <c r="H65">
        <v>75</v>
      </c>
      <c r="I65">
        <v>42</v>
      </c>
      <c r="J65">
        <v>979</v>
      </c>
      <c r="K65">
        <v>166</v>
      </c>
      <c r="L65" s="10">
        <f>SUM(C65:K65)</f>
        <v>78501</v>
      </c>
    </row>
    <row r="66" spans="1:12" x14ac:dyDescent="0.3">
      <c r="A66" s="67">
        <v>46114</v>
      </c>
      <c r="B66" s="3" t="s">
        <v>4</v>
      </c>
      <c r="C66" s="68">
        <v>25719</v>
      </c>
      <c r="D66" s="68">
        <v>73</v>
      </c>
      <c r="E66" s="68">
        <v>636</v>
      </c>
      <c r="F66" s="68">
        <v>233</v>
      </c>
      <c r="G66" s="68">
        <v>79</v>
      </c>
      <c r="H66" s="68">
        <v>17</v>
      </c>
      <c r="I66" s="68">
        <v>10</v>
      </c>
      <c r="J66" s="68">
        <v>11</v>
      </c>
      <c r="K66" s="68">
        <v>0</v>
      </c>
      <c r="L66" s="10">
        <f>SUM(C66:K66)</f>
        <v>26778</v>
      </c>
    </row>
    <row r="67" spans="1:12" x14ac:dyDescent="0.3">
      <c r="A67" s="67">
        <v>46114</v>
      </c>
      <c r="B67" s="3" t="s">
        <v>2</v>
      </c>
      <c r="C67">
        <v>9303</v>
      </c>
      <c r="D67">
        <v>246</v>
      </c>
      <c r="E67">
        <v>17</v>
      </c>
      <c r="F67">
        <v>25</v>
      </c>
      <c r="G67">
        <v>15</v>
      </c>
      <c r="H67">
        <v>7</v>
      </c>
      <c r="I67">
        <v>0</v>
      </c>
      <c r="J67">
        <v>0</v>
      </c>
      <c r="K67">
        <v>0</v>
      </c>
      <c r="L67" s="10">
        <f>SUM(C67:K67)</f>
        <v>9613</v>
      </c>
    </row>
    <row r="68" spans="1:12" x14ac:dyDescent="0.3">
      <c r="A68" s="67">
        <v>46115</v>
      </c>
      <c r="B68" s="3" t="s">
        <v>0</v>
      </c>
      <c r="C68">
        <v>11289</v>
      </c>
      <c r="D68">
        <v>139</v>
      </c>
      <c r="E68">
        <v>3895</v>
      </c>
      <c r="F68">
        <v>214</v>
      </c>
      <c r="G68">
        <v>56</v>
      </c>
      <c r="H68">
        <v>43</v>
      </c>
      <c r="I68">
        <v>19</v>
      </c>
      <c r="J68">
        <v>337</v>
      </c>
      <c r="K68">
        <v>0</v>
      </c>
      <c r="L68" s="10">
        <f>SUM(C68:K68)</f>
        <v>15992</v>
      </c>
    </row>
    <row r="69" spans="1:12" x14ac:dyDescent="0.3">
      <c r="A69" s="67">
        <v>46115</v>
      </c>
      <c r="B69" s="3" t="s">
        <v>1</v>
      </c>
      <c r="C69">
        <v>31559</v>
      </c>
      <c r="D69">
        <v>109</v>
      </c>
      <c r="E69">
        <v>2627</v>
      </c>
      <c r="F69">
        <v>171</v>
      </c>
      <c r="G69">
        <v>41</v>
      </c>
      <c r="H69">
        <v>24</v>
      </c>
      <c r="I69">
        <v>5</v>
      </c>
      <c r="J69">
        <v>367</v>
      </c>
      <c r="K69">
        <v>0</v>
      </c>
      <c r="L69" s="10">
        <f>SUM(C69:K69)</f>
        <v>34903</v>
      </c>
    </row>
    <row r="70" spans="1:12" x14ac:dyDescent="0.3">
      <c r="A70" s="67">
        <v>46115</v>
      </c>
      <c r="B70" s="3" t="s">
        <v>3</v>
      </c>
      <c r="C70">
        <v>65100</v>
      </c>
      <c r="D70">
        <v>265</v>
      </c>
      <c r="E70">
        <v>4610</v>
      </c>
      <c r="F70">
        <v>277</v>
      </c>
      <c r="G70">
        <v>68</v>
      </c>
      <c r="H70">
        <v>74</v>
      </c>
      <c r="I70">
        <v>23</v>
      </c>
      <c r="J70">
        <v>580</v>
      </c>
      <c r="K70">
        <v>64</v>
      </c>
      <c r="L70" s="10">
        <f>SUM(C70:K70)</f>
        <v>71061</v>
      </c>
    </row>
    <row r="71" spans="1:12" x14ac:dyDescent="0.3">
      <c r="A71" s="67">
        <v>46115</v>
      </c>
      <c r="B71" s="3" t="s">
        <v>4</v>
      </c>
      <c r="C71" s="68">
        <v>21597</v>
      </c>
      <c r="D71" s="68">
        <v>95</v>
      </c>
      <c r="E71" s="68">
        <v>448</v>
      </c>
      <c r="F71" s="68">
        <v>73</v>
      </c>
      <c r="G71" s="68">
        <v>36</v>
      </c>
      <c r="H71" s="68">
        <v>15</v>
      </c>
      <c r="I71" s="68">
        <v>6</v>
      </c>
      <c r="J71" s="68">
        <v>9</v>
      </c>
      <c r="K71" s="68">
        <v>0</v>
      </c>
      <c r="L71" s="10">
        <f>SUM(C71:K71)</f>
        <v>22279</v>
      </c>
    </row>
    <row r="72" spans="1:12" x14ac:dyDescent="0.3">
      <c r="A72" s="67">
        <v>46115</v>
      </c>
      <c r="B72" s="3" t="s">
        <v>2</v>
      </c>
      <c r="C72">
        <v>6081</v>
      </c>
      <c r="D72">
        <v>170</v>
      </c>
      <c r="E72">
        <v>25</v>
      </c>
      <c r="F72">
        <v>9</v>
      </c>
      <c r="G72">
        <v>19</v>
      </c>
      <c r="H72">
        <v>9</v>
      </c>
      <c r="I72">
        <v>0</v>
      </c>
      <c r="J72">
        <v>0</v>
      </c>
      <c r="K72">
        <v>0</v>
      </c>
      <c r="L72" s="10">
        <f>SUM(C72:K72)</f>
        <v>6313</v>
      </c>
    </row>
    <row r="73" spans="1:12" x14ac:dyDescent="0.3">
      <c r="A73" s="67">
        <v>46116</v>
      </c>
      <c r="B73" s="3" t="s">
        <v>0</v>
      </c>
      <c r="C73">
        <v>11314</v>
      </c>
      <c r="D73">
        <v>107</v>
      </c>
      <c r="E73">
        <v>3954</v>
      </c>
      <c r="F73">
        <v>222</v>
      </c>
      <c r="G73">
        <v>39</v>
      </c>
      <c r="H73">
        <v>23</v>
      </c>
      <c r="I73">
        <v>27</v>
      </c>
      <c r="J73">
        <v>371</v>
      </c>
      <c r="K73">
        <v>0</v>
      </c>
      <c r="L73" s="10">
        <f>SUM(C73:K73)</f>
        <v>16057</v>
      </c>
    </row>
    <row r="74" spans="1:12" x14ac:dyDescent="0.3">
      <c r="A74" s="67">
        <v>46116</v>
      </c>
      <c r="B74" s="3" t="s">
        <v>1</v>
      </c>
      <c r="C74">
        <v>31904</v>
      </c>
      <c r="D74">
        <v>117</v>
      </c>
      <c r="E74">
        <v>2706</v>
      </c>
      <c r="F74">
        <v>216</v>
      </c>
      <c r="G74">
        <v>31</v>
      </c>
      <c r="H74">
        <v>17</v>
      </c>
      <c r="I74">
        <v>7</v>
      </c>
      <c r="J74">
        <v>366</v>
      </c>
      <c r="K74">
        <v>0</v>
      </c>
      <c r="L74" s="10">
        <f>SUM(C74:K74)</f>
        <v>35364</v>
      </c>
    </row>
    <row r="75" spans="1:12" x14ac:dyDescent="0.3">
      <c r="A75" s="67">
        <v>46116</v>
      </c>
      <c r="B75" s="3" t="s">
        <v>3</v>
      </c>
      <c r="C75">
        <v>72811</v>
      </c>
      <c r="D75">
        <v>169</v>
      </c>
      <c r="E75">
        <v>5009</v>
      </c>
      <c r="F75">
        <v>331</v>
      </c>
      <c r="G75">
        <v>65</v>
      </c>
      <c r="H75">
        <v>58</v>
      </c>
      <c r="I75">
        <v>19</v>
      </c>
      <c r="J75">
        <v>499</v>
      </c>
      <c r="K75">
        <v>40</v>
      </c>
      <c r="L75" s="10">
        <f>SUM(C75:K75)</f>
        <v>79001</v>
      </c>
    </row>
    <row r="76" spans="1:12" x14ac:dyDescent="0.3">
      <c r="A76" s="67">
        <v>46116</v>
      </c>
      <c r="B76" s="3" t="s">
        <v>4</v>
      </c>
      <c r="C76" s="68">
        <v>21461</v>
      </c>
      <c r="D76" s="68">
        <v>46</v>
      </c>
      <c r="E76" s="68">
        <v>531</v>
      </c>
      <c r="F76" s="68">
        <v>104</v>
      </c>
      <c r="G76" s="68">
        <v>16</v>
      </c>
      <c r="H76" s="68">
        <v>9</v>
      </c>
      <c r="I76" s="68">
        <v>6</v>
      </c>
      <c r="J76" s="68">
        <v>2</v>
      </c>
      <c r="K76" s="68">
        <v>0</v>
      </c>
      <c r="L76" s="10">
        <f>SUM(C76:K76)</f>
        <v>22175</v>
      </c>
    </row>
    <row r="77" spans="1:12" x14ac:dyDescent="0.3">
      <c r="A77" s="67">
        <v>46116</v>
      </c>
      <c r="B77" s="3" t="s">
        <v>2</v>
      </c>
      <c r="C77">
        <v>4047</v>
      </c>
      <c r="D77">
        <v>119</v>
      </c>
      <c r="E77">
        <v>13</v>
      </c>
      <c r="F77">
        <v>7</v>
      </c>
      <c r="G77">
        <v>4</v>
      </c>
      <c r="H77">
        <v>4</v>
      </c>
      <c r="I77">
        <v>1</v>
      </c>
      <c r="J77">
        <v>0</v>
      </c>
      <c r="K77">
        <v>0</v>
      </c>
      <c r="L77" s="10">
        <f>SUM(C77:K77)</f>
        <v>4195</v>
      </c>
    </row>
    <row r="78" spans="1:12" x14ac:dyDescent="0.3">
      <c r="A78" s="67">
        <v>46117</v>
      </c>
      <c r="B78" s="3" t="s">
        <v>0</v>
      </c>
      <c r="C78">
        <v>10681</v>
      </c>
      <c r="D78">
        <v>148</v>
      </c>
      <c r="E78">
        <v>3913</v>
      </c>
      <c r="F78">
        <v>219</v>
      </c>
      <c r="G78">
        <v>20</v>
      </c>
      <c r="H78">
        <v>95</v>
      </c>
      <c r="I78">
        <v>33</v>
      </c>
      <c r="J78">
        <v>350</v>
      </c>
      <c r="K78">
        <v>0</v>
      </c>
      <c r="L78" s="10">
        <f>SUM(C78:K78)</f>
        <v>15459</v>
      </c>
    </row>
    <row r="79" spans="1:12" x14ac:dyDescent="0.3">
      <c r="A79" s="67">
        <v>46117</v>
      </c>
      <c r="B79" s="3" t="s">
        <v>1</v>
      </c>
      <c r="C79">
        <v>31844</v>
      </c>
      <c r="D79">
        <v>213</v>
      </c>
      <c r="E79">
        <v>2544</v>
      </c>
      <c r="F79">
        <v>196</v>
      </c>
      <c r="G79">
        <v>32</v>
      </c>
      <c r="H79">
        <v>33</v>
      </c>
      <c r="I79">
        <v>5</v>
      </c>
      <c r="J79">
        <v>370</v>
      </c>
      <c r="K79">
        <v>0</v>
      </c>
      <c r="L79" s="10">
        <f>SUM(C79:K79)</f>
        <v>35237</v>
      </c>
    </row>
    <row r="80" spans="1:12" x14ac:dyDescent="0.3">
      <c r="A80" s="67">
        <v>46117</v>
      </c>
      <c r="B80" s="3" t="s">
        <v>3</v>
      </c>
      <c r="C80">
        <v>72725</v>
      </c>
      <c r="D80">
        <v>360</v>
      </c>
      <c r="E80">
        <v>4859</v>
      </c>
      <c r="F80">
        <v>314</v>
      </c>
      <c r="G80">
        <v>40</v>
      </c>
      <c r="H80">
        <v>118</v>
      </c>
      <c r="I80">
        <v>29</v>
      </c>
      <c r="J80">
        <v>540</v>
      </c>
      <c r="K80">
        <v>74</v>
      </c>
      <c r="L80" s="10">
        <f>SUM(C80:K80)</f>
        <v>79059</v>
      </c>
    </row>
    <row r="81" spans="1:12" x14ac:dyDescent="0.3">
      <c r="A81" s="67">
        <v>46117</v>
      </c>
      <c r="B81" s="3" t="s">
        <v>4</v>
      </c>
      <c r="C81" s="68">
        <v>19644</v>
      </c>
      <c r="D81" s="68">
        <v>151</v>
      </c>
      <c r="E81" s="68">
        <v>436</v>
      </c>
      <c r="F81" s="68">
        <v>65</v>
      </c>
      <c r="G81" s="68">
        <v>12</v>
      </c>
      <c r="H81" s="68">
        <v>35</v>
      </c>
      <c r="I81" s="68">
        <v>5</v>
      </c>
      <c r="J81" s="68">
        <v>11</v>
      </c>
      <c r="K81" s="68">
        <v>0</v>
      </c>
      <c r="L81" s="10">
        <f>SUM(C81:K81)</f>
        <v>20359</v>
      </c>
    </row>
    <row r="82" spans="1:12" x14ac:dyDescent="0.3">
      <c r="A82" s="67">
        <v>46117</v>
      </c>
      <c r="B82" s="3" t="s">
        <v>2</v>
      </c>
      <c r="C82">
        <v>6783</v>
      </c>
      <c r="D82">
        <v>217</v>
      </c>
      <c r="E82">
        <v>25</v>
      </c>
      <c r="F82">
        <v>5</v>
      </c>
      <c r="G82">
        <v>4</v>
      </c>
      <c r="H82">
        <v>19</v>
      </c>
      <c r="I82">
        <v>0</v>
      </c>
      <c r="J82">
        <v>0</v>
      </c>
      <c r="K82">
        <v>0</v>
      </c>
      <c r="L82" s="10">
        <f>SUM(C82:K82)</f>
        <v>7053</v>
      </c>
    </row>
  </sheetData>
  <sortState xmlns:xlrd2="http://schemas.microsoft.com/office/spreadsheetml/2017/richdata2" ref="A3:L82">
    <sortCondition ref="A3:A82"/>
    <sortCondition ref="B3:B82"/>
  </sortState>
  <phoneticPr fontId="11" type="noConversion"/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Modal Split</vt:lpstr>
      <vt:lpstr>Public Transport</vt:lpstr>
      <vt:lpstr>Source 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2026-02-24T13:06:59Z</dcterms:created>
  <dcterms:modified xsi:type="dcterms:W3CDTF">2026-05-04T11:49:25Z</dcterms:modified>
</cp:coreProperties>
</file>